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8AllgemeineVerwaltung\01Dienstbetrieb\11Dokumentenvorlagen\Vorlagen\Allgemeine Verwaltung\"/>
    </mc:Choice>
  </mc:AlternateContent>
  <xr:revisionPtr revIDLastSave="0" documentId="13_ncr:1_{55918433-4FF3-42C6-B44E-4EB9B3E7433C}" xr6:coauthVersionLast="47" xr6:coauthVersionMax="47" xr10:uidLastSave="{00000000-0000-0000-0000-000000000000}"/>
  <workbookProtection workbookAlgorithmName="SHA-512" workbookHashValue="X4YsXe+jYiBJj/v/kG08sY4PbJYtBBb2/SUIl+n0YtVRrAsHmgML1D7siVl4pzTMkew2GE7Tf9i0UA9Wq2UMjg==" workbookSaltValue="q4jjQNRO5D1bPMDSjKKIKA==" workbookSpinCount="100000" lockStructure="1"/>
  <bookViews>
    <workbookView xWindow="-120" yWindow="-120" windowWidth="29040" windowHeight="15840" activeTab="1" xr2:uid="{00000000-000D-0000-FFFF-FFFF00000000}"/>
  </bookViews>
  <sheets>
    <sheet name="Anleitung" sheetId="5" r:id="rId1"/>
    <sheet name="Eingabe" sheetId="1" r:id="rId2"/>
  </sheets>
  <definedNames>
    <definedName name="DatumTag1">Eingabe!$B$38</definedName>
    <definedName name="DatumTag2">Eingabe!$B$40</definedName>
    <definedName name="DatumTag3">Eingabe!$B$42</definedName>
    <definedName name="DatumTag4">Eingabe!$B$44</definedName>
    <definedName name="DatumTag5">Eingabe!$B$46</definedName>
    <definedName name="DatumTag6">Eingabe!$B$48</definedName>
    <definedName name="DatumTag7">Eingabe!$B$50</definedName>
    <definedName name="_xlnm.Print_Area" localSheetId="0">Anleitung!$C$4:$H$44</definedName>
    <definedName name="Enduhrzeit">Eingabe!$J$16</definedName>
    <definedName name="Kilometeranzahl">Eingabe!#REF!</definedName>
    <definedName name="Kilometersatz">Eingabe!#REF!</definedName>
    <definedName name="Reisebeginn">Eingabe!$G$14</definedName>
    <definedName name="Reiseende">Eingabe!$G$16</definedName>
    <definedName name="Reiseort">Eingabe!$C$20</definedName>
    <definedName name="Startuhrzeit">Eingabe!$J$14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  <c r="M50" i="1" l="1"/>
  <c r="M48" i="1"/>
  <c r="M46" i="1"/>
  <c r="M44" i="1"/>
  <c r="L50" i="1"/>
  <c r="L48" i="1"/>
  <c r="L46" i="1"/>
  <c r="K50" i="1"/>
  <c r="K48" i="1"/>
  <c r="K46" i="1"/>
  <c r="E37" i="1"/>
  <c r="E38" i="1"/>
  <c r="B50" i="1"/>
  <c r="B48" i="1"/>
  <c r="B46" i="1"/>
  <c r="E50" i="1"/>
  <c r="E49" i="1"/>
  <c r="E48" i="1"/>
  <c r="E47" i="1"/>
  <c r="E46" i="1"/>
  <c r="E45" i="1"/>
  <c r="G37" i="1"/>
  <c r="L44" i="1"/>
  <c r="K44" i="1"/>
  <c r="E44" i="1"/>
  <c r="B44" i="1"/>
  <c r="M42" i="1"/>
  <c r="L42" i="1"/>
  <c r="K42" i="1"/>
  <c r="E42" i="1"/>
  <c r="B42" i="1"/>
  <c r="E41" i="1"/>
  <c r="M40" i="1"/>
  <c r="L40" i="1"/>
  <c r="K40" i="1"/>
  <c r="E40" i="1"/>
  <c r="B40" i="1"/>
  <c r="D39" i="1" s="1"/>
  <c r="E39" i="1"/>
  <c r="M38" i="1"/>
  <c r="L38" i="1"/>
  <c r="K38" i="1"/>
  <c r="B38" i="1"/>
  <c r="D38" i="1" s="1"/>
  <c r="D37" i="1"/>
  <c r="D44" i="1" l="1"/>
  <c r="D42" i="1"/>
  <c r="D46" i="1" a="1"/>
  <c r="D46" i="1" s="1"/>
  <c r="D50" i="1"/>
  <c r="D48" i="1"/>
  <c r="D49" i="1"/>
  <c r="D45" i="1"/>
  <c r="D40" i="1"/>
  <c r="F39" i="1" s="1"/>
  <c r="D43" i="1"/>
  <c r="D47" i="1"/>
  <c r="F47" i="1" s="1"/>
  <c r="G47" i="1" s="1"/>
  <c r="D41" i="1"/>
  <c r="F37" i="1"/>
  <c r="I37" i="1" s="1"/>
  <c r="F49" i="1" l="1"/>
  <c r="G49" i="1" s="1"/>
  <c r="F45" i="1"/>
  <c r="G45" i="1" s="1"/>
  <c r="F43" i="1"/>
  <c r="G43" i="1" s="1"/>
  <c r="F41" i="1"/>
  <c r="G41" i="1" s="1"/>
  <c r="I41" i="1" s="1"/>
  <c r="G39" i="1"/>
  <c r="I39" i="1" s="1"/>
  <c r="I47" i="1"/>
  <c r="J37" i="1"/>
  <c r="I49" i="1" l="1"/>
  <c r="J49" i="1" s="1"/>
  <c r="I45" i="1"/>
  <c r="J45" i="1" s="1"/>
  <c r="I43" i="1"/>
  <c r="J43" i="1" s="1"/>
  <c r="J41" i="1"/>
  <c r="J39" i="1"/>
  <c r="J47" i="1"/>
  <c r="J51" i="1" l="1"/>
  <c r="D61" i="1" l="1"/>
  <c r="D6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<sst xmlns="http://schemas.openxmlformats.org/spreadsheetml/2006/main" count="107" uniqueCount="87">
  <si>
    <t>Reise:</t>
  </si>
  <si>
    <t>Beginn der Reise:</t>
  </si>
  <si>
    <t>Datum:</t>
  </si>
  <si>
    <t>Uhrzeit:</t>
  </si>
  <si>
    <t>Ende der Reise:</t>
  </si>
  <si>
    <t>Dauer der Reise (Tage):</t>
  </si>
  <si>
    <t>Reiseziel (Ort):</t>
  </si>
  <si>
    <t>Reiseanlass:</t>
  </si>
  <si>
    <t>Betrag</t>
  </si>
  <si>
    <t>Übernachtungskosten:</t>
  </si>
  <si>
    <t>Anzahl der Hotelrechnungen</t>
  </si>
  <si>
    <t>Hotelbelege Einzelnachweis</t>
  </si>
  <si>
    <t>Datum</t>
  </si>
  <si>
    <t>B</t>
  </si>
  <si>
    <t>Uhrzeit</t>
  </si>
  <si>
    <t xml:space="preserve">     Ort</t>
  </si>
  <si>
    <t>Dauer</t>
  </si>
  <si>
    <t>8h &gt; x &lt; 24h</t>
  </si>
  <si>
    <t>24h</t>
  </si>
  <si>
    <t>Frühstück</t>
  </si>
  <si>
    <t>Mittag</t>
  </si>
  <si>
    <t>Abendessen</t>
  </si>
  <si>
    <t>E</t>
  </si>
  <si>
    <t>in Std.</t>
  </si>
  <si>
    <t>EUR</t>
  </si>
  <si>
    <t>1.Tag</t>
  </si>
  <si>
    <t>2.Tag</t>
  </si>
  <si>
    <t>3.Tag</t>
  </si>
  <si>
    <t>4.Tag</t>
  </si>
  <si>
    <t>Gesamtbetrag abzgl. Nebenkosten</t>
  </si>
  <si>
    <t>Einzelnachweise erforderlich</t>
  </si>
  <si>
    <t>abzüglich Vorschuss</t>
  </si>
  <si>
    <t>Auszahlungsbetrag:</t>
  </si>
  <si>
    <t>Anzahl Belege</t>
  </si>
  <si>
    <t>Anzahl  Belege</t>
  </si>
  <si>
    <t>(Parkgebühren, DB, etc.)</t>
  </si>
  <si>
    <t>(Trinkgelder müssen vom Bewirtungspersonal unterzeichnet werden)</t>
  </si>
  <si>
    <t>Anleitung</t>
  </si>
  <si>
    <t>5.Tag</t>
  </si>
  <si>
    <t>6. Tag</t>
  </si>
  <si>
    <t>7. Tag</t>
  </si>
  <si>
    <t xml:space="preserve">Ihre Fahrtkosten machen Sie bitte über das Fahrtkostenformular separat geltend. </t>
  </si>
  <si>
    <t>Abrechnungsobjekt:</t>
  </si>
  <si>
    <t>BIC:</t>
  </si>
  <si>
    <t>Bankverbindung</t>
  </si>
  <si>
    <t>IBAN:</t>
  </si>
  <si>
    <t>Der Auszahlungsbetrag soll auf folgendes Konto ausgezahlt werden:</t>
  </si>
  <si>
    <t>Ort, Datum</t>
  </si>
  <si>
    <t>Die gelb markierte Zellen sind Eingabefelder!</t>
  </si>
  <si>
    <r>
      <rPr>
        <b/>
        <sz val="16"/>
        <rFont val="Calibri"/>
        <family val="2"/>
        <scheme val="minor"/>
      </rPr>
      <t>Zahlungsempfänger*in</t>
    </r>
    <r>
      <rPr>
        <b/>
        <sz val="10"/>
        <rFont val="Calibri"/>
        <family val="2"/>
        <scheme val="minor"/>
      </rPr>
      <t xml:space="preserve"> (Kontoinhaber*in)</t>
    </r>
  </si>
  <si>
    <t xml:space="preserve">Ich versichere die Richtigkeit der Angaben. </t>
  </si>
  <si>
    <t>Gesamtsumme:</t>
  </si>
  <si>
    <t>Antragssteller*in:</t>
  </si>
  <si>
    <t xml:space="preserve">dms-rechnung-sh@ekvw.de </t>
  </si>
  <si>
    <t xml:space="preserve">Links zur PDF können nicht bearbeitet werden. </t>
  </si>
  <si>
    <t xml:space="preserve">Das Abrechnungsobjekt, auch Kostenstelle genannt, ist eine sechsstellige Nummer, </t>
  </si>
  <si>
    <t>welcher der Buchhaltung die Zuordnung der Kosten ermöglicht.</t>
  </si>
  <si>
    <t>aus. Hierbei handelt es sich um Pflichtfelder.</t>
  </si>
  <si>
    <t xml:space="preserve">Diesen müssen  Sie setzten, soweit Ihnen Frühstück, Mittag- oder Abendessen </t>
  </si>
  <si>
    <t>8) Ihre persönlichen Daten (Name, Anschrift) tragen Sie bitte als Zahlungsempfänger</t>
  </si>
  <si>
    <t xml:space="preserve">1) Gehen Sie in das Tabellenblatt "Eingabe" und füllen alle gelb hinterlegten Felder </t>
  </si>
  <si>
    <t>7) Sollten Sie einen Vorschuss für diese Diensreise erhalten haben, tragen Sie</t>
  </si>
  <si>
    <r>
      <t xml:space="preserve">2.) Tragen Sie bitte den Rechnungsempfänger </t>
    </r>
    <r>
      <rPr>
        <sz val="11"/>
        <color rgb="FFFF0000"/>
        <rFont val="Calibri"/>
        <family val="2"/>
        <scheme val="minor"/>
      </rPr>
      <t>(Feld A4 ff)</t>
    </r>
    <r>
      <rPr>
        <sz val="11"/>
        <rFont val="Calibri"/>
        <family val="2"/>
        <scheme val="minor"/>
      </rPr>
      <t>, die Daten der</t>
    </r>
  </si>
  <si>
    <r>
      <t xml:space="preserve">antragstellenden Person </t>
    </r>
    <r>
      <rPr>
        <sz val="11"/>
        <color rgb="FFFF0000"/>
        <rFont val="Calibri"/>
        <family val="2"/>
        <scheme val="minor"/>
      </rPr>
      <t>(Feld C10)</t>
    </r>
    <r>
      <rPr>
        <sz val="11"/>
        <rFont val="Calibri"/>
        <family val="2"/>
        <scheme val="minor"/>
      </rPr>
      <t xml:space="preserve">, sowie das </t>
    </r>
    <r>
      <rPr>
        <u/>
        <sz val="11"/>
        <rFont val="Calibri"/>
        <family val="2"/>
        <scheme val="minor"/>
      </rPr>
      <t>Abrechnungsobjekt</t>
    </r>
    <r>
      <rPr>
        <sz val="1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(Feld I10)</t>
    </r>
    <r>
      <rPr>
        <sz val="11"/>
        <rFont val="Calibri"/>
        <family val="2"/>
        <scheme val="minor"/>
      </rPr>
      <t xml:space="preserve"> ein. </t>
    </r>
  </si>
  <si>
    <r>
      <t xml:space="preserve">3) Im Bereich Reise geben Sie das Start- </t>
    </r>
    <r>
      <rPr>
        <sz val="11"/>
        <color rgb="FFFF0000"/>
        <rFont val="Calibri"/>
        <family val="2"/>
        <scheme val="minor"/>
      </rPr>
      <t>(Feld G14)</t>
    </r>
    <r>
      <rPr>
        <sz val="11"/>
        <rFont val="Calibri"/>
        <family val="2"/>
        <scheme val="minor"/>
      </rPr>
      <t xml:space="preserve"> und Enddatum </t>
    </r>
    <r>
      <rPr>
        <sz val="11"/>
        <color rgb="FFFF0000"/>
        <rFont val="Calibri"/>
        <family val="2"/>
        <scheme val="minor"/>
      </rPr>
      <t>(Feld G16)</t>
    </r>
    <r>
      <rPr>
        <sz val="11"/>
        <rFont val="Calibri"/>
        <family val="2"/>
        <scheme val="minor"/>
      </rPr>
      <t xml:space="preserve">, die </t>
    </r>
  </si>
  <si>
    <r>
      <t xml:space="preserve">Reisedauer in Tagen </t>
    </r>
    <r>
      <rPr>
        <sz val="11"/>
        <color rgb="FFFF0000"/>
        <rFont val="Calibri"/>
        <family val="2"/>
        <scheme val="minor"/>
      </rPr>
      <t>(Feld G18)</t>
    </r>
    <r>
      <rPr>
        <sz val="11"/>
        <rFont val="Calibri"/>
        <family val="2"/>
        <scheme val="minor"/>
      </rPr>
      <t xml:space="preserve">,die Abfahrts- </t>
    </r>
    <r>
      <rPr>
        <sz val="11"/>
        <color rgb="FFFF0000"/>
        <rFont val="Calibri"/>
        <family val="2"/>
        <scheme val="minor"/>
      </rPr>
      <t>(Feld J14)</t>
    </r>
    <r>
      <rPr>
        <sz val="11"/>
        <rFont val="Calibri"/>
        <family val="2"/>
        <scheme val="minor"/>
      </rPr>
      <t xml:space="preserve"> und Ankunftszeit </t>
    </r>
    <r>
      <rPr>
        <sz val="11"/>
        <color rgb="FFFF0000"/>
        <rFont val="Calibri"/>
        <family val="2"/>
        <scheme val="minor"/>
      </rPr>
      <t>(Feld J16)</t>
    </r>
    <r>
      <rPr>
        <sz val="11"/>
        <rFont val="Calibri"/>
        <family val="2"/>
        <scheme val="minor"/>
      </rPr>
      <t xml:space="preserve">, </t>
    </r>
  </si>
  <si>
    <r>
      <t xml:space="preserve">das Reiseziel </t>
    </r>
    <r>
      <rPr>
        <sz val="11"/>
        <color rgb="FFFF0000"/>
        <rFont val="Calibri"/>
        <family val="2"/>
        <scheme val="minor"/>
      </rPr>
      <t>(Feld C20 ff)</t>
    </r>
    <r>
      <rPr>
        <sz val="11"/>
        <rFont val="Calibri"/>
        <family val="2"/>
        <scheme val="minor"/>
      </rPr>
      <t xml:space="preserve"> und den Reiseanlass</t>
    </r>
    <r>
      <rPr>
        <sz val="11"/>
        <color rgb="FFFF0000"/>
        <rFont val="Calibri"/>
        <family val="2"/>
        <scheme val="minor"/>
      </rPr>
      <t xml:space="preserve"> (Feld C25 ff)</t>
    </r>
    <r>
      <rPr>
        <sz val="11"/>
        <rFont val="Calibri"/>
        <family val="2"/>
        <scheme val="minor"/>
      </rPr>
      <t xml:space="preserve"> ein. </t>
    </r>
  </si>
  <si>
    <r>
      <t xml:space="preserve">4) Bei den Übernachtungskosten geben Sie die Anzahl der Hotelrechnungen </t>
    </r>
    <r>
      <rPr>
        <sz val="11"/>
        <color rgb="FFFF0000"/>
        <rFont val="Calibri"/>
        <family val="2"/>
        <scheme val="minor"/>
      </rPr>
      <t>(Feld H32)</t>
    </r>
  </si>
  <si>
    <r>
      <t xml:space="preserve">und den Gesamtbetrag </t>
    </r>
    <r>
      <rPr>
        <sz val="11"/>
        <color rgb="FFFF0000"/>
        <rFont val="Calibri"/>
        <family val="2"/>
        <scheme val="minor"/>
      </rPr>
      <t>(Feld J32)</t>
    </r>
    <r>
      <rPr>
        <sz val="11"/>
        <rFont val="Calibri"/>
        <family val="2"/>
        <scheme val="minor"/>
      </rPr>
      <t xml:space="preserve"> ein.</t>
    </r>
  </si>
  <si>
    <r>
      <t xml:space="preserve">5) In der Datumsübersicht </t>
    </r>
    <r>
      <rPr>
        <sz val="11"/>
        <color rgb="FFFF0000"/>
        <rFont val="Calibri"/>
        <family val="2"/>
        <scheme val="minor"/>
      </rPr>
      <t>(Feld B35 ff)</t>
    </r>
    <r>
      <rPr>
        <sz val="11"/>
        <rFont val="Calibri"/>
        <family val="2"/>
        <scheme val="minor"/>
      </rPr>
      <t xml:space="preserve"> setzen Sie für den jeweiligen Tag einen Haken. </t>
    </r>
  </si>
  <si>
    <r>
      <t xml:space="preserve">6) Geben Sie die Anzahl der Belege für Park-Tickets, S- und U-Bahn </t>
    </r>
    <r>
      <rPr>
        <sz val="11"/>
        <color rgb="FFFF0000"/>
        <rFont val="Calibri"/>
        <family val="2"/>
        <scheme val="minor"/>
      </rPr>
      <t>(Feld G54)</t>
    </r>
    <r>
      <rPr>
        <sz val="11"/>
        <rFont val="Calibri"/>
        <family val="2"/>
        <scheme val="minor"/>
      </rPr>
      <t xml:space="preserve"> sowie </t>
    </r>
  </si>
  <si>
    <r>
      <t xml:space="preserve">den Gesamtbetrag </t>
    </r>
    <r>
      <rPr>
        <sz val="11"/>
        <color rgb="FFFF0000"/>
        <rFont val="Calibri"/>
        <family val="2"/>
        <scheme val="minor"/>
      </rPr>
      <t>(Feld J54)</t>
    </r>
    <r>
      <rPr>
        <sz val="11"/>
        <rFont val="Calibri"/>
        <family val="2"/>
        <scheme val="minor"/>
      </rPr>
      <t xml:space="preserve"> ein.</t>
    </r>
  </si>
  <si>
    <r>
      <t xml:space="preserve">diesen in das vorgegebene </t>
    </r>
    <r>
      <rPr>
        <sz val="11"/>
        <color rgb="FFFF0000"/>
        <rFont val="Calibri"/>
        <family val="2"/>
        <scheme val="minor"/>
      </rPr>
      <t>Feld D63</t>
    </r>
    <r>
      <rPr>
        <sz val="11"/>
        <rFont val="Calibri"/>
        <family val="2"/>
        <scheme val="minor"/>
      </rPr>
      <t xml:space="preserve"> ein.</t>
    </r>
  </si>
  <si>
    <r>
      <rPr>
        <sz val="11"/>
        <color rgb="FFFF0000"/>
        <rFont val="Calibri"/>
        <family val="2"/>
        <scheme val="minor"/>
      </rPr>
      <t>(Feld B73 ff)</t>
    </r>
    <r>
      <rPr>
        <sz val="11"/>
        <color theme="1"/>
        <rFont val="Calibri"/>
        <family val="2"/>
        <scheme val="minor"/>
      </rPr>
      <t xml:space="preserve"> ein. Weiterhin targen Sie bitte Ihre Bankverbindung </t>
    </r>
    <r>
      <rPr>
        <sz val="11"/>
        <color rgb="FFFF0000"/>
        <rFont val="Calibri"/>
        <family val="2"/>
        <scheme val="minor"/>
      </rPr>
      <t>(Feld I73 ff)</t>
    </r>
    <r>
      <rPr>
        <sz val="11"/>
        <color theme="1"/>
        <rFont val="Calibri"/>
        <family val="2"/>
        <scheme val="minor"/>
      </rPr>
      <t xml:space="preserve"> ein.</t>
    </r>
  </si>
  <si>
    <t>zur Verfügung gestellt wurde. Treffen Sie hier keine Auswahl so wird die Verpflegung</t>
  </si>
  <si>
    <t xml:space="preserve">im Rahmen des Tagegeldes/ Aufwandsentschädigung  erstattet.  </t>
  </si>
  <si>
    <r>
      <rPr>
        <b/>
        <sz val="16"/>
        <color rgb="FF1D3451"/>
        <rFont val="Calibri"/>
        <family val="2"/>
        <scheme val="minor"/>
      </rPr>
      <t xml:space="preserve">Dienst- bzw. Arbeitgeber*in </t>
    </r>
    <r>
      <rPr>
        <b/>
        <sz val="10"/>
        <color rgb="FF1D3451"/>
        <rFont val="Calibri"/>
        <family val="2"/>
        <scheme val="minor"/>
      </rPr>
      <t>(Kirchenkreis/Kirchengemeinde/Einrichtung)</t>
    </r>
  </si>
  <si>
    <t>(Reisende/r)</t>
  </si>
  <si>
    <t>(Kostenstelle)</t>
  </si>
  <si>
    <t>Bewirtungsaufwand:</t>
  </si>
  <si>
    <t>(Bewirtung von Dritten aus dienstlichem Anlass)</t>
  </si>
  <si>
    <t>Sollten Sie an mehrere Orte gereist sein, so tragen Sie bitte den Reiseverlauf ein. Trennen</t>
  </si>
  <si>
    <t xml:space="preserve">Sie die unterschiedlichen Stationen bitte mit einem Semikolon. </t>
  </si>
  <si>
    <t>Sollte Ihre Dienstreise länger als sieben Tage dauern, so verwenden Sie bitte ein weiteres</t>
  </si>
  <si>
    <t>Formular.</t>
  </si>
  <si>
    <r>
      <t xml:space="preserve">9) Bitte tragen Sie den Ort und das Datum </t>
    </r>
    <r>
      <rPr>
        <sz val="11"/>
        <color rgb="FFFF0000"/>
        <rFont val="Calibri"/>
        <family val="2"/>
        <scheme val="minor"/>
      </rPr>
      <t>(Feld B 80)</t>
    </r>
    <r>
      <rPr>
        <sz val="11"/>
        <color theme="1"/>
        <rFont val="Calibri"/>
        <family val="2"/>
        <scheme val="minor"/>
      </rPr>
      <t xml:space="preserve"> ein und senden es anschließen </t>
    </r>
  </si>
  <si>
    <t>als PDF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</si>
</sst>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h:mm;@"/>
    <numFmt numFmtId="165" formatCode="&quot;€&quot;#,##0.00_);[Red]\(&quot;€&quot;#,##0.00\)"/>
    <numFmt numFmtId="166" formatCode="h:mm"/>
    <numFmt numFmtId="167" formatCode="&quot;€&quot;#,##0.00_);\(&quot;€&quot;#,##0.00\)"/>
    <numFmt numFmtId="168" formatCode="dd/mm/yy;@"/>
    <numFmt numFmtId="169" formatCode="&quot;€&quot;#,##0.00_)_);\(&quot;€&quot;#,##0.00_)\)"/>
    <numFmt numFmtId="170" formatCode="#,##0.00\ &quot;€&quot;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Aptos"/>
      <family val="2"/>
    </font>
    <font>
      <b/>
      <sz val="10"/>
      <color rgb="FF1D3451"/>
      <name val="Calibri"/>
      <family val="2"/>
      <scheme val="minor"/>
    </font>
    <font>
      <b/>
      <sz val="16"/>
      <color rgb="FF1D345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3" borderId="2" xfId="0" applyNumberFormat="1" applyFill="1" applyBorder="1" applyProtection="1">
      <protection locked="0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0" xfId="0" applyFill="1" applyProtection="1">
      <protection locked="0"/>
    </xf>
    <xf numFmtId="0" fontId="0" fillId="2" borderId="4" xfId="0" applyFill="1" applyBorder="1" applyProtection="1">
      <protection locked="0"/>
    </xf>
    <xf numFmtId="168" fontId="11" fillId="0" borderId="3" xfId="0" applyNumberFormat="1" applyFont="1" applyBorder="1" applyAlignment="1">
      <alignment horizontal="center"/>
    </xf>
    <xf numFmtId="167" fontId="0" fillId="0" borderId="0" xfId="0" applyNumberFormat="1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0" fontId="16" fillId="0" borderId="0" xfId="0" applyFont="1"/>
    <xf numFmtId="167" fontId="1" fillId="0" borderId="2" xfId="0" applyNumberFormat="1" applyFont="1" applyBorder="1" applyAlignment="1">
      <alignment horizontal="center" vertical="center"/>
    </xf>
    <xf numFmtId="0" fontId="0" fillId="0" borderId="12" xfId="0" applyBorder="1"/>
    <xf numFmtId="0" fontId="0" fillId="0" borderId="11" xfId="0" applyBorder="1"/>
    <xf numFmtId="0" fontId="5" fillId="0" borderId="0" xfId="0" applyFont="1" applyAlignment="1" applyProtection="1">
      <alignment horizontal="center"/>
      <protection locked="0"/>
    </xf>
    <xf numFmtId="1" fontId="0" fillId="3" borderId="2" xfId="0" applyNumberFormat="1" applyFill="1" applyBorder="1" applyProtection="1">
      <protection locked="0"/>
    </xf>
    <xf numFmtId="170" fontId="0" fillId="2" borderId="4" xfId="0" applyNumberFormat="1" applyFill="1" applyBorder="1" applyProtection="1">
      <protection locked="0"/>
    </xf>
    <xf numFmtId="169" fontId="0" fillId="2" borderId="15" xfId="0" applyNumberFormat="1" applyFill="1" applyBorder="1" applyAlignment="1">
      <alignment horizontal="center" vertical="top"/>
    </xf>
    <xf numFmtId="169" fontId="0" fillId="2" borderId="12" xfId="0" applyNumberFormat="1" applyFill="1" applyBorder="1" applyAlignment="1">
      <alignment horizontal="center" vertical="top"/>
    </xf>
    <xf numFmtId="169" fontId="0" fillId="2" borderId="16" xfId="0" applyNumberFormat="1" applyFill="1" applyBorder="1" applyAlignment="1">
      <alignment horizontal="center" vertical="top"/>
    </xf>
    <xf numFmtId="0" fontId="0" fillId="2" borderId="13" xfId="0" applyFill="1" applyBorder="1" applyProtection="1">
      <protection locked="0"/>
    </xf>
    <xf numFmtId="170" fontId="0" fillId="2" borderId="13" xfId="0" applyNumberFormat="1" applyFill="1" applyBorder="1" applyProtection="1">
      <protection locked="0"/>
    </xf>
    <xf numFmtId="170" fontId="0" fillId="2" borderId="0" xfId="0" applyNumberFormat="1" applyFill="1" applyProtection="1">
      <protection locked="0"/>
    </xf>
    <xf numFmtId="0" fontId="17" fillId="2" borderId="13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0" fillId="2" borderId="6" xfId="0" applyFill="1" applyBorder="1" applyProtection="1">
      <protection locked="0"/>
    </xf>
    <xf numFmtId="0" fontId="0" fillId="2" borderId="14" xfId="0" applyFill="1" applyBorder="1" applyProtection="1">
      <protection locked="0"/>
    </xf>
    <xf numFmtId="167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166" fontId="11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64" fontId="0" fillId="3" borderId="2" xfId="0" applyNumberFormat="1" applyFill="1" applyBorder="1" applyProtection="1">
      <protection locked="0"/>
    </xf>
    <xf numFmtId="0" fontId="8" fillId="3" borderId="2" xfId="0" applyFont="1" applyFill="1" applyBorder="1" applyAlignment="1" applyProtection="1">
      <alignment horizontal="center"/>
      <protection locked="0"/>
    </xf>
    <xf numFmtId="165" fontId="8" fillId="3" borderId="2" xfId="0" applyNumberFormat="1" applyFont="1" applyFill="1" applyBorder="1" applyProtection="1">
      <protection locked="0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8" fillId="0" borderId="0" xfId="0" applyFont="1" applyProtection="1">
      <protection locked="0"/>
    </xf>
    <xf numFmtId="0" fontId="22" fillId="0" borderId="0" xfId="0" applyFont="1"/>
    <xf numFmtId="0" fontId="0" fillId="0" borderId="0" xfId="0" applyAlignment="1" applyProtection="1">
      <alignment horizontal="left"/>
      <protection locked="0"/>
    </xf>
    <xf numFmtId="0" fontId="25" fillId="0" borderId="18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19" xfId="0" applyFont="1" applyBorder="1" applyAlignment="1">
      <alignment horizontal="left" vertical="center"/>
    </xf>
    <xf numFmtId="0" fontId="27" fillId="0" borderId="0" xfId="0" applyFont="1"/>
    <xf numFmtId="0" fontId="28" fillId="0" borderId="0" xfId="0" applyFont="1"/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25" fillId="0" borderId="18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19" xfId="0" applyFont="1" applyBorder="1" applyAlignment="1">
      <alignment horizontal="left" vertical="center"/>
    </xf>
    <xf numFmtId="0" fontId="21" fillId="3" borderId="1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3" borderId="19" xfId="0" applyFont="1" applyFill="1" applyBorder="1" applyAlignment="1">
      <alignment horizontal="center" vertical="center"/>
    </xf>
    <xf numFmtId="0" fontId="23" fillId="0" borderId="18" xfId="1" applyBorder="1" applyAlignment="1">
      <alignment horizontal="center" vertical="center"/>
    </xf>
    <xf numFmtId="0" fontId="23" fillId="0" borderId="0" xfId="1" applyBorder="1" applyAlignment="1">
      <alignment horizontal="center" vertical="center"/>
    </xf>
    <xf numFmtId="0" fontId="23" fillId="0" borderId="19" xfId="1" applyBorder="1" applyAlignment="1">
      <alignment horizontal="center" vertical="center"/>
    </xf>
    <xf numFmtId="0" fontId="8" fillId="3" borderId="17" xfId="0" applyFont="1" applyFill="1" applyBorder="1" applyAlignment="1" applyProtection="1">
      <alignment horizontal="left"/>
      <protection locked="0"/>
    </xf>
    <xf numFmtId="0" fontId="8" fillId="3" borderId="1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7" fillId="3" borderId="1" xfId="0" applyFont="1" applyFill="1" applyBorder="1" applyAlignment="1" applyProtection="1">
      <alignment horizontal="left"/>
      <protection locked="0"/>
    </xf>
    <xf numFmtId="2" fontId="11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" fontId="11" fillId="0" borderId="3" xfId="0" applyNumberFormat="1" applyFont="1" applyBorder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0" fontId="8" fillId="3" borderId="1" xfId="0" applyFont="1" applyFill="1" applyBorder="1" applyProtection="1">
      <protection locked="0"/>
    </xf>
    <xf numFmtId="49" fontId="8" fillId="3" borderId="1" xfId="0" applyNumberFormat="1" applyFont="1" applyFill="1" applyBorder="1" applyAlignment="1" applyProtection="1">
      <alignment horizontal="left"/>
      <protection locked="0"/>
    </xf>
    <xf numFmtId="0" fontId="11" fillId="0" borderId="3" xfId="0" applyFont="1" applyBorder="1" applyAlignment="1">
      <alignment horizontal="center" vertical="center"/>
    </xf>
    <xf numFmtId="167" fontId="11" fillId="0" borderId="3" xfId="0" quotePrefix="1" applyNumberFormat="1" applyFont="1" applyBorder="1" applyAlignment="1">
      <alignment horizontal="center" vertical="center"/>
    </xf>
    <xf numFmtId="167" fontId="11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0" fillId="3" borderId="7" xfId="0" applyFont="1" applyFill="1" applyBorder="1" applyAlignment="1" applyProtection="1">
      <alignment horizontal="left" vertical="center"/>
      <protection locked="0"/>
    </xf>
    <xf numFmtId="0" fontId="20" fillId="3" borderId="17" xfId="0" applyFont="1" applyFill="1" applyBorder="1" applyAlignment="1" applyProtection="1">
      <alignment horizontal="left" vertical="center"/>
      <protection locked="0"/>
    </xf>
    <xf numFmtId="0" fontId="20" fillId="3" borderId="8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7" fontId="0" fillId="0" borderId="7" xfId="0" applyNumberFormat="1" applyBorder="1" applyAlignment="1">
      <alignment horizontal="right"/>
    </xf>
    <xf numFmtId="167" fontId="0" fillId="0" borderId="8" xfId="0" applyNumberFormat="1" applyBorder="1" applyAlignment="1">
      <alignment horizontal="right"/>
    </xf>
    <xf numFmtId="165" fontId="0" fillId="3" borderId="7" xfId="0" applyNumberFormat="1" applyFill="1" applyBorder="1" applyProtection="1">
      <protection locked="0"/>
    </xf>
    <xf numFmtId="165" fontId="0" fillId="3" borderId="8" xfId="0" applyNumberFormat="1" applyFill="1" applyBorder="1" applyProtection="1">
      <protection locked="0"/>
    </xf>
    <xf numFmtId="167" fontId="14" fillId="0" borderId="7" xfId="0" applyNumberFormat="1" applyFont="1" applyBorder="1"/>
    <xf numFmtId="167" fontId="14" fillId="0" borderId="8" xfId="0" applyNumberFormat="1" applyFont="1" applyBorder="1"/>
    <xf numFmtId="0" fontId="8" fillId="3" borderId="1" xfId="0" applyFont="1" applyFill="1" applyBorder="1" applyAlignment="1" applyProtection="1">
      <alignment horizontal="left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K$37" lockText="1" noThreeD="1"/>
</file>

<file path=xl/ctrlProps/ctrlProp2.xml><?xml version="1.0" encoding="utf-8"?>
<formControlPr xmlns="http://schemas.microsoft.com/office/spreadsheetml/2009/9/main" objectType="CheckBox" fmlaLink="$K$39" lockText="1" noThreeD="1"/>
</file>

<file path=xl/ctrlProps/ctrlProp3.xml><?xml version="1.0" encoding="utf-8"?>
<formControlPr xmlns="http://schemas.microsoft.com/office/spreadsheetml/2009/9/main" objectType="CheckBox" fmlaLink="$K$41" lockText="1" noThreeD="1"/>
</file>

<file path=xl/ctrlProps/ctrlProp4.xml><?xml version="1.0" encoding="utf-8"?>
<formControlPr xmlns="http://schemas.microsoft.com/office/spreadsheetml/2009/9/main" objectType="CheckBox" fmlaLink="$K$43" lockText="1" noThreeD="1"/>
</file>

<file path=xl/ctrlProps/ctrlProp5.xml><?xml version="1.0" encoding="utf-8"?>
<formControlPr xmlns="http://schemas.microsoft.com/office/spreadsheetml/2009/9/main" objectType="CheckBox" fmlaLink="$L$37" lockText="1" noThreeD="1"/>
</file>

<file path=xl/ctrlProps/ctrlProp6.xml><?xml version="1.0" encoding="utf-8"?>
<formControlPr xmlns="http://schemas.microsoft.com/office/spreadsheetml/2009/9/main" objectType="CheckBox" fmlaLink="$L$39" lockText="1" noThreeD="1"/>
</file>

<file path=xl/ctrlProps/ctrlProp7.xml><?xml version="1.0" encoding="utf-8"?>
<formControlPr xmlns="http://schemas.microsoft.com/office/spreadsheetml/2009/9/main" objectType="CheckBox" fmlaLink="$L$41" lockText="1" noThreeD="1"/>
</file>

<file path=xl/ctrlProps/ctrlProp8.xml><?xml version="1.0" encoding="utf-8"?>
<formControlPr xmlns="http://schemas.microsoft.com/office/spreadsheetml/2009/9/main" objectType="CheckBox" fmlaLink="$M$37" lockText="1" noThreeD="1"/>
</file>

<file path=xl/ctrlProps/ctrlProp9.xml><?xml version="1.0" encoding="utf-8"?>
<formControlPr xmlns="http://schemas.microsoft.com/office/spreadsheetml/2009/9/main" objectType="CheckBox" fmlaLink="$M$39" lockText="1" noThreeD="1"/>
</file>

<file path=xl/ctrlProps/ctrlProp10.xml><?xml version="1.0" encoding="utf-8"?>
<formControlPr xmlns="http://schemas.microsoft.com/office/spreadsheetml/2009/9/main" objectType="CheckBox" fmlaLink="$M$41" lockText="1" noThreeD="1"/>
</file>

<file path=xl/ctrlProps/ctrlProp11.xml><?xml version="1.0" encoding="utf-8"?>
<formControlPr xmlns="http://schemas.microsoft.com/office/spreadsheetml/2009/9/main" objectType="CheckBox" fmlaLink="$M$43" lockText="1" noThreeD="1"/>
</file>

<file path=xl/ctrlProps/ctrlProp12.xml><?xml version="1.0" encoding="utf-8"?>
<formControlPr xmlns="http://schemas.microsoft.com/office/spreadsheetml/2009/9/main" objectType="CheckBox" fmlaLink="$K$39" lockText="1" noThreeD="1"/>
</file>

<file path=xl/ctrlProps/ctrlProp13.xml><?xml version="1.0" encoding="utf-8"?>
<formControlPr xmlns="http://schemas.microsoft.com/office/spreadsheetml/2009/9/main" objectType="CheckBox" fmlaLink="$L$37" lockText="1" noThreeD="1"/>
</file>

<file path=xl/ctrlProps/ctrlProp14.xml><?xml version="1.0" encoding="utf-8"?>
<formControlPr xmlns="http://schemas.microsoft.com/office/spreadsheetml/2009/9/main" objectType="CheckBox" fmlaLink="$M$37" lockText="1" noThreeD="1"/>
</file>

<file path=xl/ctrlProps/ctrlProp15.xml><?xml version="1.0" encoding="utf-8"?>
<formControlPr xmlns="http://schemas.microsoft.com/office/spreadsheetml/2009/9/main" objectType="CheckBox" fmlaLink="$L$39" lockText="1" noThreeD="1"/>
</file>

<file path=xl/ctrlProps/ctrlProp16.xml><?xml version="1.0" encoding="utf-8"?>
<formControlPr xmlns="http://schemas.microsoft.com/office/spreadsheetml/2009/9/main" objectType="CheckBox" fmlaLink="$M$39" lockText="1" noThreeD="1"/>
</file>

<file path=xl/ctrlProps/ctrlProp17.xml><?xml version="1.0" encoding="utf-8"?>
<formControlPr xmlns="http://schemas.microsoft.com/office/spreadsheetml/2009/9/main" objectType="CheckBox" fmlaLink="$M$37" lockText="1" noThreeD="1"/>
</file>

<file path=xl/ctrlProps/ctrlProp18.xml><?xml version="1.0" encoding="utf-8"?>
<formControlPr xmlns="http://schemas.microsoft.com/office/spreadsheetml/2009/9/main" objectType="CheckBox" fmlaLink="$K$49" lockText="1" noThreeD="1"/>
</file>

<file path=xl/ctrlProps/ctrlProp19.xml><?xml version="1.0" encoding="utf-8"?>
<formControlPr xmlns="http://schemas.microsoft.com/office/spreadsheetml/2009/9/main" objectType="CheckBox" fmlaLink="$K$45" lockText="1" noThreeD="1"/>
</file>

<file path=xl/ctrlProps/ctrlProp20.xml><?xml version="1.0" encoding="utf-8"?>
<formControlPr xmlns="http://schemas.microsoft.com/office/spreadsheetml/2009/9/main" objectType="CheckBox" fmlaLink="$K$47" lockText="1" noThreeD="1"/>
</file>

<file path=xl/ctrlProps/ctrlProp21.xml><?xml version="1.0" encoding="utf-8"?>
<formControlPr xmlns="http://schemas.microsoft.com/office/spreadsheetml/2009/9/main" objectType="CheckBox" fmlaLink="$L$49" lockText="1" noThreeD="1"/>
</file>

<file path=xl/ctrlProps/ctrlProp22.xml><?xml version="1.0" encoding="utf-8"?>
<formControlPr xmlns="http://schemas.microsoft.com/office/spreadsheetml/2009/9/main" objectType="CheckBox" fmlaLink="$L$43" lockText="1" noThreeD="1"/>
</file>

<file path=xl/ctrlProps/ctrlProp23.xml><?xml version="1.0" encoding="utf-8"?>
<formControlPr xmlns="http://schemas.microsoft.com/office/spreadsheetml/2009/9/main" objectType="CheckBox" fmlaLink="$L$45" lockText="1" noThreeD="1"/>
</file>

<file path=xl/ctrlProps/ctrlProp24.xml><?xml version="1.0" encoding="utf-8"?>
<formControlPr xmlns="http://schemas.microsoft.com/office/spreadsheetml/2009/9/main" objectType="CheckBox" fmlaLink="$L$47" lockText="1" noThreeD="1"/>
</file>

<file path=xl/ctrlProps/ctrlProp25.xml><?xml version="1.0" encoding="utf-8"?>
<formControlPr xmlns="http://schemas.microsoft.com/office/spreadsheetml/2009/9/main" objectType="CheckBox" fmlaLink="$M$45" lockText="1" noThreeD="1"/>
</file>

<file path=xl/ctrlProps/ctrlProp26.xml><?xml version="1.0" encoding="utf-8"?>
<formControlPr xmlns="http://schemas.microsoft.com/office/spreadsheetml/2009/9/main" objectType="CheckBox" fmlaLink="$M$47" lockText="1" noThreeD="1"/>
</file>

<file path=xl/ctrlProps/ctrlProp27.xml><?xml version="1.0" encoding="utf-8"?>
<formControlPr xmlns="http://schemas.microsoft.com/office/spreadsheetml/2009/9/main" objectType="CheckBox" fmlaLink="$M$49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35</xdr:row>
          <xdr:rowOff>209550</xdr:rowOff>
        </xdr:from>
        <xdr:to>
          <xdr:col>11</xdr:col>
          <xdr:colOff>38100</xdr:colOff>
          <xdr:row>37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Frühstück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37</xdr:row>
          <xdr:rowOff>95250</xdr:rowOff>
        </xdr:from>
        <xdr:to>
          <xdr:col>11</xdr:col>
          <xdr:colOff>28575</xdr:colOff>
          <xdr:row>39</xdr:row>
          <xdr:rowOff>95250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Frühstück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39</xdr:row>
          <xdr:rowOff>95250</xdr:rowOff>
        </xdr:from>
        <xdr:to>
          <xdr:col>11</xdr:col>
          <xdr:colOff>28575</xdr:colOff>
          <xdr:row>41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Frühstück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41</xdr:row>
          <xdr:rowOff>171450</xdr:rowOff>
        </xdr:from>
        <xdr:to>
          <xdr:col>11</xdr:col>
          <xdr:colOff>28575</xdr:colOff>
          <xdr:row>43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Frühstück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35</xdr:row>
          <xdr:rowOff>180975</xdr:rowOff>
        </xdr:from>
        <xdr:to>
          <xdr:col>12</xdr:col>
          <xdr:colOff>9525</xdr:colOff>
          <xdr:row>37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Mittag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37</xdr:row>
          <xdr:rowOff>95250</xdr:rowOff>
        </xdr:from>
        <xdr:to>
          <xdr:col>12</xdr:col>
          <xdr:colOff>19050</xdr:colOff>
          <xdr:row>39</xdr:row>
          <xdr:rowOff>95250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Mittag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39</xdr:row>
          <xdr:rowOff>95250</xdr:rowOff>
        </xdr:from>
        <xdr:to>
          <xdr:col>12</xdr:col>
          <xdr:colOff>19050</xdr:colOff>
          <xdr:row>41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Mittag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35</xdr:row>
          <xdr:rowOff>152400</xdr:rowOff>
        </xdr:from>
        <xdr:to>
          <xdr:col>12</xdr:col>
          <xdr:colOff>828675</xdr:colOff>
          <xdr:row>37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Abend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37</xdr:row>
          <xdr:rowOff>95250</xdr:rowOff>
        </xdr:from>
        <xdr:to>
          <xdr:col>12</xdr:col>
          <xdr:colOff>828675</xdr:colOff>
          <xdr:row>39</xdr:row>
          <xdr:rowOff>95250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39</xdr:row>
          <xdr:rowOff>95250</xdr:rowOff>
        </xdr:from>
        <xdr:to>
          <xdr:col>12</xdr:col>
          <xdr:colOff>828675</xdr:colOff>
          <xdr:row>41</xdr:row>
          <xdr:rowOff>114300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Abend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41</xdr:row>
          <xdr:rowOff>133350</xdr:rowOff>
        </xdr:from>
        <xdr:to>
          <xdr:col>12</xdr:col>
          <xdr:colOff>828675</xdr:colOff>
          <xdr:row>43</xdr:row>
          <xdr:rowOff>133350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Abend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37</xdr:row>
          <xdr:rowOff>76200</xdr:rowOff>
        </xdr:from>
        <xdr:to>
          <xdr:col>11</xdr:col>
          <xdr:colOff>95250</xdr:colOff>
          <xdr:row>39</xdr:row>
          <xdr:rowOff>95250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Frühstück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37</xdr:row>
          <xdr:rowOff>76200</xdr:rowOff>
        </xdr:from>
        <xdr:to>
          <xdr:col>12</xdr:col>
          <xdr:colOff>76200</xdr:colOff>
          <xdr:row>39</xdr:row>
          <xdr:rowOff>95250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Mittag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37</xdr:row>
          <xdr:rowOff>76200</xdr:rowOff>
        </xdr:from>
        <xdr:to>
          <xdr:col>12</xdr:col>
          <xdr:colOff>857250</xdr:colOff>
          <xdr:row>39</xdr:row>
          <xdr:rowOff>95250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37</xdr:row>
          <xdr:rowOff>76200</xdr:rowOff>
        </xdr:from>
        <xdr:to>
          <xdr:col>12</xdr:col>
          <xdr:colOff>76200</xdr:colOff>
          <xdr:row>39</xdr:row>
          <xdr:rowOff>95250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Mittag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37</xdr:row>
          <xdr:rowOff>76200</xdr:rowOff>
        </xdr:from>
        <xdr:to>
          <xdr:col>12</xdr:col>
          <xdr:colOff>857250</xdr:colOff>
          <xdr:row>39</xdr:row>
          <xdr:rowOff>95250</xdr:rowOff>
        </xdr:to>
        <xdr:sp macro="" textlink="">
          <xdr:nvSpPr>
            <xdr:cNvPr id="1041" name="Check Box 17" descr="Abend&#10;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Abend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35</xdr:row>
          <xdr:rowOff>152400</xdr:rowOff>
        </xdr:from>
        <xdr:to>
          <xdr:col>12</xdr:col>
          <xdr:colOff>828675</xdr:colOff>
          <xdr:row>37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Abend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48</xdr:row>
          <xdr:rowOff>9525</xdr:rowOff>
        </xdr:from>
        <xdr:to>
          <xdr:col>11</xdr:col>
          <xdr:colOff>9525</xdr:colOff>
          <xdr:row>49</xdr:row>
          <xdr:rowOff>190500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Frühstück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44</xdr:row>
          <xdr:rowOff>38100</xdr:rowOff>
        </xdr:from>
        <xdr:to>
          <xdr:col>11</xdr:col>
          <xdr:colOff>9525</xdr:colOff>
          <xdr:row>46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Frühstück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46</xdr:row>
          <xdr:rowOff>9525</xdr:rowOff>
        </xdr:from>
        <xdr:to>
          <xdr:col>11</xdr:col>
          <xdr:colOff>9525</xdr:colOff>
          <xdr:row>47</xdr:row>
          <xdr:rowOff>190500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1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Frühstück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47</xdr:row>
          <xdr:rowOff>180975</xdr:rowOff>
        </xdr:from>
        <xdr:to>
          <xdr:col>12</xdr:col>
          <xdr:colOff>28575</xdr:colOff>
          <xdr:row>49</xdr:row>
          <xdr:rowOff>161925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Mittag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41</xdr:row>
          <xdr:rowOff>161925</xdr:rowOff>
        </xdr:from>
        <xdr:to>
          <xdr:col>12</xdr:col>
          <xdr:colOff>9525</xdr:colOff>
          <xdr:row>43</xdr:row>
          <xdr:rowOff>161925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1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Mittag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44</xdr:row>
          <xdr:rowOff>28575</xdr:rowOff>
        </xdr:from>
        <xdr:to>
          <xdr:col>12</xdr:col>
          <xdr:colOff>57150</xdr:colOff>
          <xdr:row>46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1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Mittag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45</xdr:row>
          <xdr:rowOff>171450</xdr:rowOff>
        </xdr:from>
        <xdr:to>
          <xdr:col>12</xdr:col>
          <xdr:colOff>38100</xdr:colOff>
          <xdr:row>47</xdr:row>
          <xdr:rowOff>152400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1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Mittag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43</xdr:row>
          <xdr:rowOff>180975</xdr:rowOff>
        </xdr:from>
        <xdr:to>
          <xdr:col>12</xdr:col>
          <xdr:colOff>866775</xdr:colOff>
          <xdr:row>45</xdr:row>
          <xdr:rowOff>161925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1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Abend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45</xdr:row>
          <xdr:rowOff>161925</xdr:rowOff>
        </xdr:from>
        <xdr:to>
          <xdr:col>12</xdr:col>
          <xdr:colOff>847725</xdr:colOff>
          <xdr:row>47</xdr:row>
          <xdr:rowOff>152400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1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Abend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47</xdr:row>
          <xdr:rowOff>142875</xdr:rowOff>
        </xdr:from>
        <xdr:to>
          <xdr:col>12</xdr:col>
          <xdr:colOff>847725</xdr:colOff>
          <xdr:row>49</xdr:row>
          <xdr:rowOff>123825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1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Abend</a:t>
              </a:r>
            </a:p>
          </xdr:txBody>
        </xdr:sp>
        <xdr:clientData fLocksWithSheet="0"/>
      </xdr:twoCellAnchor>
    </mc:Choice>
    <mc:Fallback/>
  </mc:AlternateContent>
  <xdr:twoCellAnchor editAs="absolute">
    <xdr:from>
      <xdr:col>8</xdr:col>
      <xdr:colOff>874292</xdr:colOff>
      <xdr:row>0</xdr:row>
      <xdr:rowOff>77932</xdr:rowOff>
    </xdr:from>
    <xdr:to>
      <xdr:col>11</xdr:col>
      <xdr:colOff>658365</xdr:colOff>
      <xdr:row>4</xdr:row>
      <xdr:rowOff>103909</xdr:rowOff>
    </xdr:to>
    <xdr:pic>
      <xdr:nvPicPr>
        <xdr:cNvPr id="2" name="Grafik 1" descr="C:\Users\Winmac\Desktop\ev-kirche-logo-sauerland-hellweg-rgb-01.png">
          <a:extLst>
            <a:ext uri="{FF2B5EF4-FFF2-40B4-BE49-F238E27FC236}">
              <a16:creationId xmlns:a16="http://schemas.microsoft.com/office/drawing/2014/main" id="{ED991A87-14D1-4E90-B677-8C18F3CD40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5794" y="77932"/>
          <a:ext cx="2606387" cy="805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ms-rechnung-sh@ekvw.d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H44"/>
  <sheetViews>
    <sheetView showGridLines="0" zoomScale="90" zoomScaleNormal="90" workbookViewId="0">
      <selection activeCell="H48" sqref="H48"/>
    </sheetView>
  </sheetViews>
  <sheetFormatPr baseColWidth="10" defaultRowHeight="15" x14ac:dyDescent="0.25"/>
  <cols>
    <col min="8" max="8" width="20.5703125" customWidth="1"/>
  </cols>
  <sheetData>
    <row r="3" spans="3:8" ht="15.75" thickBot="1" x14ac:dyDescent="0.3"/>
    <row r="4" spans="3:8" ht="24" customHeight="1" thickBot="1" x14ac:dyDescent="0.3">
      <c r="C4" s="69" t="s">
        <v>37</v>
      </c>
      <c r="D4" s="70"/>
      <c r="E4" s="70"/>
      <c r="F4" s="70"/>
      <c r="G4" s="70"/>
      <c r="H4" s="71"/>
    </row>
    <row r="5" spans="3:8" ht="24" customHeight="1" thickTop="1" x14ac:dyDescent="0.25">
      <c r="C5" s="49"/>
      <c r="D5" s="48"/>
      <c r="E5" s="48"/>
      <c r="F5" s="48"/>
      <c r="G5" s="48"/>
      <c r="H5" s="50"/>
    </row>
    <row r="6" spans="3:8" ht="24" customHeight="1" x14ac:dyDescent="0.25">
      <c r="C6" s="75" t="s">
        <v>48</v>
      </c>
      <c r="D6" s="76"/>
      <c r="E6" s="76"/>
      <c r="F6" s="76"/>
      <c r="G6" s="76"/>
      <c r="H6" s="77"/>
    </row>
    <row r="7" spans="3:8" ht="24" customHeight="1" x14ac:dyDescent="0.25">
      <c r="C7" s="49"/>
      <c r="D7" s="48"/>
      <c r="E7" s="48"/>
      <c r="F7" s="48"/>
      <c r="G7" s="48"/>
      <c r="H7" s="50"/>
    </row>
    <row r="8" spans="3:8" x14ac:dyDescent="0.25">
      <c r="C8" s="72" t="s">
        <v>60</v>
      </c>
      <c r="D8" s="73"/>
      <c r="E8" s="73"/>
      <c r="F8" s="73"/>
      <c r="G8" s="73"/>
      <c r="H8" s="74"/>
    </row>
    <row r="9" spans="3:8" x14ac:dyDescent="0.25">
      <c r="C9" s="64" t="s">
        <v>57</v>
      </c>
      <c r="D9" s="65"/>
      <c r="E9" s="65"/>
      <c r="F9" s="65"/>
      <c r="G9" s="65"/>
      <c r="H9" s="66"/>
    </row>
    <row r="10" spans="3:8" x14ac:dyDescent="0.25">
      <c r="C10" s="64"/>
      <c r="D10" s="65"/>
      <c r="E10" s="65"/>
      <c r="F10" s="65"/>
      <c r="G10" s="65"/>
      <c r="H10" s="66"/>
    </row>
    <row r="11" spans="3:8" x14ac:dyDescent="0.25">
      <c r="C11" s="64" t="s">
        <v>62</v>
      </c>
      <c r="D11" s="65"/>
      <c r="E11" s="65"/>
      <c r="F11" s="65"/>
      <c r="G11" s="65"/>
      <c r="H11" s="66"/>
    </row>
    <row r="12" spans="3:8" x14ac:dyDescent="0.25">
      <c r="C12" s="64" t="s">
        <v>63</v>
      </c>
      <c r="D12" s="65"/>
      <c r="E12" s="65"/>
      <c r="F12" s="65"/>
      <c r="G12" s="65"/>
      <c r="H12" s="66"/>
    </row>
    <row r="13" spans="3:8" x14ac:dyDescent="0.25">
      <c r="C13" s="64" t="s">
        <v>55</v>
      </c>
      <c r="D13" s="65"/>
      <c r="E13" s="65"/>
      <c r="F13" s="65"/>
      <c r="G13" s="65"/>
      <c r="H13" s="66"/>
    </row>
    <row r="14" spans="3:8" x14ac:dyDescent="0.25">
      <c r="C14" s="64" t="s">
        <v>56</v>
      </c>
      <c r="D14" s="65"/>
      <c r="E14" s="65"/>
      <c r="F14" s="65"/>
      <c r="G14" s="65"/>
      <c r="H14" s="66"/>
    </row>
    <row r="15" spans="3:8" x14ac:dyDescent="0.25">
      <c r="C15" s="72"/>
      <c r="D15" s="73"/>
      <c r="E15" s="73"/>
      <c r="F15" s="73"/>
      <c r="G15" s="73"/>
      <c r="H15" s="74"/>
    </row>
    <row r="16" spans="3:8" x14ac:dyDescent="0.25">
      <c r="C16" s="72" t="s">
        <v>64</v>
      </c>
      <c r="D16" s="73"/>
      <c r="E16" s="73"/>
      <c r="F16" s="73"/>
      <c r="G16" s="73"/>
      <c r="H16" s="74"/>
    </row>
    <row r="17" spans="3:8" x14ac:dyDescent="0.25">
      <c r="C17" s="72" t="s">
        <v>65</v>
      </c>
      <c r="D17" s="73"/>
      <c r="E17" s="73"/>
      <c r="F17" s="73"/>
      <c r="G17" s="73"/>
      <c r="H17" s="74"/>
    </row>
    <row r="18" spans="3:8" x14ac:dyDescent="0.25">
      <c r="C18" s="64" t="s">
        <v>66</v>
      </c>
      <c r="D18" s="65"/>
      <c r="E18" s="65"/>
      <c r="F18" s="65"/>
      <c r="G18" s="65"/>
      <c r="H18" s="66"/>
    </row>
    <row r="19" spans="3:8" x14ac:dyDescent="0.25">
      <c r="C19" s="72" t="s">
        <v>81</v>
      </c>
      <c r="D19" s="73"/>
      <c r="E19" s="73"/>
      <c r="F19" s="73"/>
      <c r="G19" s="73"/>
      <c r="H19" s="74"/>
    </row>
    <row r="20" spans="3:8" x14ac:dyDescent="0.25">
      <c r="C20" s="64" t="s">
        <v>82</v>
      </c>
      <c r="D20" s="65"/>
      <c r="E20" s="65"/>
      <c r="F20" s="65"/>
      <c r="G20" s="65"/>
      <c r="H20" s="66"/>
    </row>
    <row r="21" spans="3:8" x14ac:dyDescent="0.25">
      <c r="C21" s="64" t="s">
        <v>83</v>
      </c>
      <c r="D21" s="65"/>
      <c r="E21" s="65"/>
      <c r="F21" s="65"/>
      <c r="G21" s="65"/>
      <c r="H21" s="66"/>
    </row>
    <row r="22" spans="3:8" x14ac:dyDescent="0.25">
      <c r="C22" s="64" t="s">
        <v>84</v>
      </c>
      <c r="D22" s="65"/>
      <c r="E22" s="65"/>
      <c r="F22" s="65"/>
      <c r="G22" s="65"/>
      <c r="H22" s="66"/>
    </row>
    <row r="23" spans="3:8" x14ac:dyDescent="0.25">
      <c r="C23" s="72"/>
      <c r="D23" s="73"/>
      <c r="E23" s="73"/>
      <c r="F23" s="73"/>
      <c r="G23" s="73"/>
      <c r="H23" s="74"/>
    </row>
    <row r="24" spans="3:8" x14ac:dyDescent="0.25">
      <c r="C24" s="72" t="s">
        <v>67</v>
      </c>
      <c r="D24" s="73"/>
      <c r="E24" s="73"/>
      <c r="F24" s="73"/>
      <c r="G24" s="73"/>
      <c r="H24" s="74"/>
    </row>
    <row r="25" spans="3:8" x14ac:dyDescent="0.25">
      <c r="C25" s="72" t="s">
        <v>68</v>
      </c>
      <c r="D25" s="73"/>
      <c r="E25" s="73"/>
      <c r="F25" s="73"/>
      <c r="G25" s="73"/>
      <c r="H25" s="74"/>
    </row>
    <row r="26" spans="3:8" x14ac:dyDescent="0.25">
      <c r="C26" s="72"/>
      <c r="D26" s="73"/>
      <c r="E26" s="73"/>
      <c r="F26" s="73"/>
      <c r="G26" s="73"/>
      <c r="H26" s="74"/>
    </row>
    <row r="27" spans="3:8" x14ac:dyDescent="0.25">
      <c r="C27" s="72" t="s">
        <v>69</v>
      </c>
      <c r="D27" s="73"/>
      <c r="E27" s="73"/>
      <c r="F27" s="73"/>
      <c r="G27" s="73"/>
      <c r="H27" s="74"/>
    </row>
    <row r="28" spans="3:8" x14ac:dyDescent="0.25">
      <c r="C28" s="72" t="s">
        <v>58</v>
      </c>
      <c r="D28" s="73"/>
      <c r="E28" s="73"/>
      <c r="F28" s="73"/>
      <c r="G28" s="73"/>
      <c r="H28" s="74"/>
    </row>
    <row r="29" spans="3:8" x14ac:dyDescent="0.25">
      <c r="C29" s="72" t="s">
        <v>74</v>
      </c>
      <c r="D29" s="73"/>
      <c r="E29" s="73"/>
      <c r="F29" s="73"/>
      <c r="G29" s="73"/>
      <c r="H29" s="74"/>
    </row>
    <row r="30" spans="3:8" x14ac:dyDescent="0.25">
      <c r="C30" s="64" t="s">
        <v>75</v>
      </c>
      <c r="D30" s="65"/>
      <c r="E30" s="65"/>
      <c r="F30" s="65"/>
      <c r="G30" s="65"/>
      <c r="H30" s="66"/>
    </row>
    <row r="31" spans="3:8" x14ac:dyDescent="0.25">
      <c r="C31" s="64"/>
      <c r="D31" s="65"/>
      <c r="E31" s="65"/>
      <c r="F31" s="65"/>
      <c r="G31" s="65"/>
      <c r="H31" s="66"/>
    </row>
    <row r="32" spans="3:8" x14ac:dyDescent="0.25">
      <c r="C32" s="72" t="s">
        <v>70</v>
      </c>
      <c r="D32" s="73"/>
      <c r="E32" s="73"/>
      <c r="F32" s="73"/>
      <c r="G32" s="73"/>
      <c r="H32" s="74"/>
    </row>
    <row r="33" spans="3:8" x14ac:dyDescent="0.25">
      <c r="C33" s="72" t="s">
        <v>71</v>
      </c>
      <c r="D33" s="73"/>
      <c r="E33" s="73"/>
      <c r="F33" s="73"/>
      <c r="G33" s="73"/>
      <c r="H33" s="74"/>
    </row>
    <row r="34" spans="3:8" x14ac:dyDescent="0.25">
      <c r="C34" s="72"/>
      <c r="D34" s="73"/>
      <c r="E34" s="73"/>
      <c r="F34" s="73"/>
      <c r="G34" s="73"/>
      <c r="H34" s="74"/>
    </row>
    <row r="35" spans="3:8" x14ac:dyDescent="0.25">
      <c r="C35" s="72" t="s">
        <v>61</v>
      </c>
      <c r="D35" s="73"/>
      <c r="E35" s="73"/>
      <c r="F35" s="73"/>
      <c r="G35" s="73"/>
      <c r="H35" s="74"/>
    </row>
    <row r="36" spans="3:8" x14ac:dyDescent="0.25">
      <c r="C36" s="72" t="s">
        <v>72</v>
      </c>
      <c r="D36" s="73"/>
      <c r="E36" s="73"/>
      <c r="F36" s="73"/>
      <c r="G36" s="73"/>
      <c r="H36" s="74"/>
    </row>
    <row r="37" spans="3:8" x14ac:dyDescent="0.25">
      <c r="C37" s="51"/>
      <c r="D37" s="52"/>
      <c r="E37" s="52"/>
      <c r="F37" s="52"/>
      <c r="G37" s="52"/>
      <c r="H37" s="53"/>
    </row>
    <row r="38" spans="3:8" x14ac:dyDescent="0.25">
      <c r="C38" s="51" t="s">
        <v>59</v>
      </c>
      <c r="D38" s="52"/>
      <c r="E38" s="52"/>
      <c r="F38" s="52"/>
      <c r="G38" s="52"/>
      <c r="H38" s="53"/>
    </row>
    <row r="39" spans="3:8" x14ac:dyDescent="0.25">
      <c r="C39" s="51" t="s">
        <v>73</v>
      </c>
      <c r="D39" s="52"/>
      <c r="E39" s="52"/>
      <c r="F39" s="52"/>
      <c r="G39" s="52"/>
      <c r="H39" s="53"/>
    </row>
    <row r="40" spans="3:8" x14ac:dyDescent="0.25">
      <c r="C40" s="51"/>
      <c r="D40" s="52"/>
      <c r="E40" s="52"/>
      <c r="F40" s="52"/>
      <c r="G40" s="52"/>
      <c r="H40" s="53"/>
    </row>
    <row r="41" spans="3:8" x14ac:dyDescent="0.25">
      <c r="C41" s="51" t="s">
        <v>85</v>
      </c>
      <c r="D41" s="52"/>
      <c r="E41" s="52"/>
      <c r="F41" s="52"/>
      <c r="G41" s="52"/>
      <c r="H41" s="53"/>
    </row>
    <row r="42" spans="3:8" x14ac:dyDescent="0.25">
      <c r="C42" s="51" t="s">
        <v>86</v>
      </c>
      <c r="D42" s="52"/>
      <c r="E42" s="52"/>
      <c r="F42" s="52"/>
      <c r="G42" s="52"/>
      <c r="H42" s="53"/>
    </row>
    <row r="43" spans="3:8" x14ac:dyDescent="0.25">
      <c r="C43" s="78" t="s">
        <v>53</v>
      </c>
      <c r="D43" s="79"/>
      <c r="E43" s="79"/>
      <c r="F43" s="79"/>
      <c r="G43" s="79"/>
      <c r="H43" s="80"/>
    </row>
    <row r="44" spans="3:8" ht="15.75" thickBot="1" x14ac:dyDescent="0.3">
      <c r="C44" s="54" t="s">
        <v>54</v>
      </c>
      <c r="D44" s="55"/>
      <c r="E44" s="55"/>
      <c r="F44" s="55"/>
      <c r="G44" s="55"/>
      <c r="H44" s="56"/>
    </row>
  </sheetData>
  <sheetProtection algorithmName="SHA-512" hashValue="MEh/LnZogg2GlNWTzDcHZDZ9Jhi6BurPVMI0AJh2yEVPpjQZTiFwni7fWw/9N81JMD1XzwrO4xaL89apwJHBIw==" saltValue="v0OPY+dhQle7n1aFg9e0cg==" spinCount="100000" sheet="1" selectLockedCells="1"/>
  <mergeCells count="20">
    <mergeCell ref="C43:H43"/>
    <mergeCell ref="C34:H34"/>
    <mergeCell ref="C36:H36"/>
    <mergeCell ref="C35:H35"/>
    <mergeCell ref="C17:H17"/>
    <mergeCell ref="C25:H25"/>
    <mergeCell ref="C19:H19"/>
    <mergeCell ref="C23:H23"/>
    <mergeCell ref="C24:H24"/>
    <mergeCell ref="C33:H33"/>
    <mergeCell ref="C26:H26"/>
    <mergeCell ref="C27:H27"/>
    <mergeCell ref="C28:H28"/>
    <mergeCell ref="C29:H29"/>
    <mergeCell ref="C32:H32"/>
    <mergeCell ref="C4:H4"/>
    <mergeCell ref="C8:H8"/>
    <mergeCell ref="C15:H15"/>
    <mergeCell ref="C16:H16"/>
    <mergeCell ref="C6:H6"/>
  </mergeCells>
  <hyperlinks>
    <hyperlink ref="C43" r:id="rId1" xr:uid="{FD88C651-D1CD-4233-9F36-2F242B1AB6BF}"/>
  </hyperlinks>
  <printOptions horizontalCentered="1"/>
  <pageMargins left="0.11811023622047245" right="0.11811023622047245" top="0.39370078740157483" bottom="0.19685039370078741" header="0.31496062992125984" footer="0.31496062992125984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Q81"/>
  <sheetViews>
    <sheetView showGridLines="0" tabSelected="1" view="pageLayout" zoomScaleNormal="64" workbookViewId="0">
      <selection activeCell="C25" sqref="C25:L25"/>
    </sheetView>
  </sheetViews>
  <sheetFormatPr baseColWidth="10" defaultColWidth="11.42578125" defaultRowHeight="15" x14ac:dyDescent="0.25"/>
  <cols>
    <col min="1" max="1" width="4.5703125" style="20" customWidth="1"/>
    <col min="2" max="2" width="27.28515625" style="20" customWidth="1"/>
    <col min="3" max="3" width="11.42578125" style="20" customWidth="1"/>
    <col min="4" max="4" width="10.7109375" style="20" customWidth="1"/>
    <col min="5" max="5" width="14" style="20" customWidth="1"/>
    <col min="6" max="6" width="19.28515625" style="20" customWidth="1"/>
    <col min="7" max="7" width="16.7109375" style="20" customWidth="1"/>
    <col min="8" max="8" width="14.85546875" style="20" customWidth="1"/>
    <col min="9" max="9" width="14.42578125" style="20" customWidth="1"/>
    <col min="10" max="10" width="16.7109375" style="20" customWidth="1"/>
    <col min="11" max="12" width="11.42578125" style="20" customWidth="1"/>
    <col min="13" max="13" width="13.28515625" style="20" customWidth="1"/>
  </cols>
  <sheetData>
    <row r="2" spans="1:13" x14ac:dyDescent="0.25">
      <c r="B2" s="84" t="s">
        <v>76</v>
      </c>
      <c r="C2" s="84"/>
      <c r="D2" s="84"/>
      <c r="E2" s="84"/>
      <c r="F2" s="84"/>
    </row>
    <row r="4" spans="1:13" ht="16.5" thickBot="1" x14ac:dyDescent="0.3">
      <c r="B4" s="82"/>
      <c r="C4" s="82"/>
      <c r="D4" s="82"/>
      <c r="E4" s="82"/>
      <c r="F4" s="82"/>
    </row>
    <row r="5" spans="1:13" ht="16.5" thickBot="1" x14ac:dyDescent="0.3">
      <c r="B5" s="82"/>
      <c r="C5" s="82"/>
      <c r="D5" s="82"/>
      <c r="E5" s="82"/>
      <c r="F5" s="82"/>
    </row>
    <row r="6" spans="1:13" ht="16.5" thickBot="1" x14ac:dyDescent="0.3">
      <c r="B6" s="82"/>
      <c r="C6" s="82"/>
      <c r="D6" s="82"/>
      <c r="E6" s="82"/>
      <c r="F6" s="82"/>
    </row>
    <row r="7" spans="1:13" ht="16.5" thickBot="1" x14ac:dyDescent="0.3">
      <c r="B7" s="82"/>
      <c r="C7" s="82"/>
      <c r="D7" s="82"/>
      <c r="E7" s="82"/>
      <c r="F7" s="82"/>
    </row>
    <row r="9" spans="1:13" x14ac:dyDescent="0.25">
      <c r="A9"/>
      <c r="B9"/>
      <c r="C9"/>
      <c r="D9"/>
      <c r="E9"/>
      <c r="F9"/>
      <c r="G9"/>
      <c r="H9"/>
      <c r="I9"/>
      <c r="J9"/>
      <c r="K9"/>
      <c r="L9"/>
      <c r="M9"/>
    </row>
    <row r="10" spans="1:13" ht="21.75" thickBot="1" x14ac:dyDescent="0.4">
      <c r="A10"/>
      <c r="B10" s="1" t="s">
        <v>52</v>
      </c>
      <c r="C10" s="85"/>
      <c r="D10" s="85"/>
      <c r="E10" s="85"/>
      <c r="F10"/>
      <c r="G10" s="1" t="s">
        <v>42</v>
      </c>
      <c r="H10"/>
      <c r="I10" s="91"/>
      <c r="J10" s="91"/>
      <c r="K10"/>
      <c r="L10"/>
      <c r="M10"/>
    </row>
    <row r="11" spans="1:13" ht="18" x14ac:dyDescent="0.25">
      <c r="A11"/>
      <c r="B11" s="67" t="s">
        <v>77</v>
      </c>
      <c r="C11" s="57"/>
      <c r="D11" s="57"/>
      <c r="E11" s="57"/>
      <c r="F11"/>
      <c r="G11" s="67" t="s">
        <v>78</v>
      </c>
      <c r="H11"/>
      <c r="I11" s="58"/>
      <c r="J11" s="58"/>
      <c r="K11"/>
      <c r="L11"/>
      <c r="M11"/>
    </row>
    <row r="12" spans="1:13" ht="21" x14ac:dyDescent="0.35">
      <c r="A12"/>
      <c r="B12" s="2" t="s">
        <v>0</v>
      </c>
      <c r="C12"/>
      <c r="D12"/>
      <c r="E12"/>
      <c r="F12"/>
      <c r="G12"/>
      <c r="H12"/>
      <c r="I12"/>
      <c r="J12"/>
      <c r="K12"/>
      <c r="L12"/>
      <c r="M12"/>
    </row>
    <row r="13" spans="1:13" ht="15.75" thickBo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3" ht="19.5" thickBot="1" x14ac:dyDescent="0.35">
      <c r="A14"/>
      <c r="B14" s="3" t="s">
        <v>1</v>
      </c>
      <c r="C14" s="4"/>
      <c r="D14" s="3"/>
      <c r="E14" s="3"/>
      <c r="F14" s="4" t="s">
        <v>2</v>
      </c>
      <c r="G14" s="10"/>
      <c r="H14" s="3"/>
      <c r="I14" s="4" t="s">
        <v>3</v>
      </c>
      <c r="J14" s="44"/>
      <c r="K14"/>
      <c r="L14"/>
      <c r="M14"/>
    </row>
    <row r="15" spans="1:13" ht="19.5" thickBot="1" x14ac:dyDescent="0.35">
      <c r="A15"/>
      <c r="B15" s="3"/>
      <c r="C15" s="3"/>
      <c r="D15" s="3"/>
      <c r="E15" s="4"/>
      <c r="F15" s="3"/>
      <c r="G15" s="3"/>
      <c r="H15" s="3"/>
      <c r="I15" s="3"/>
      <c r="J15" s="3"/>
      <c r="K15"/>
      <c r="L15"/>
      <c r="M15"/>
    </row>
    <row r="16" spans="1:13" ht="19.5" thickBot="1" x14ac:dyDescent="0.35">
      <c r="A16"/>
      <c r="B16" s="3" t="s">
        <v>4</v>
      </c>
      <c r="C16" s="3"/>
      <c r="D16" s="3"/>
      <c r="E16" s="4"/>
      <c r="F16" s="4" t="s">
        <v>2</v>
      </c>
      <c r="G16" s="10"/>
      <c r="H16" s="3"/>
      <c r="I16" s="4" t="s">
        <v>3</v>
      </c>
      <c r="J16" s="44"/>
      <c r="K16"/>
      <c r="L16"/>
      <c r="M16"/>
    </row>
    <row r="17" spans="1:13" ht="19.5" thickBot="1" x14ac:dyDescent="0.35">
      <c r="A17"/>
      <c r="B17" s="3"/>
      <c r="C17" s="3"/>
      <c r="D17" s="3"/>
      <c r="E17" s="3"/>
      <c r="F17" s="3"/>
      <c r="G17" s="3"/>
      <c r="H17" s="3"/>
      <c r="I17" s="3"/>
      <c r="J17" s="3"/>
      <c r="K17"/>
      <c r="L17"/>
      <c r="M17"/>
    </row>
    <row r="18" spans="1:13" ht="19.5" thickBot="1" x14ac:dyDescent="0.35">
      <c r="A18"/>
      <c r="B18" s="3" t="s">
        <v>5</v>
      </c>
      <c r="C18" s="3"/>
      <c r="D18" s="3"/>
      <c r="E18" s="3"/>
      <c r="F18" s="3"/>
      <c r="G18" s="27"/>
      <c r="H18"/>
      <c r="I18"/>
      <c r="J18"/>
      <c r="K18"/>
      <c r="L18"/>
      <c r="M18"/>
    </row>
    <row r="19" spans="1:13" ht="18.75" x14ac:dyDescent="0.3">
      <c r="A19"/>
      <c r="B19" s="3"/>
      <c r="C19" s="3"/>
      <c r="D19" s="3"/>
      <c r="E19" s="3"/>
      <c r="F19" s="3"/>
      <c r="G19" s="3"/>
      <c r="H19" s="3"/>
      <c r="I19" s="3"/>
      <c r="J19" s="3"/>
      <c r="K19"/>
      <c r="L19"/>
      <c r="M19"/>
    </row>
    <row r="20" spans="1:13" ht="19.5" thickBot="1" x14ac:dyDescent="0.35">
      <c r="A20"/>
      <c r="B20" s="3" t="s">
        <v>6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/>
    </row>
    <row r="21" spans="1:13" ht="19.5" thickBot="1" x14ac:dyDescent="0.35">
      <c r="A21"/>
      <c r="B21" s="3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/>
    </row>
    <row r="22" spans="1:13" ht="19.5" thickBot="1" x14ac:dyDescent="0.35">
      <c r="A22"/>
      <c r="B22" s="3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/>
    </row>
    <row r="23" spans="1:13" ht="19.5" thickBot="1" x14ac:dyDescent="0.35">
      <c r="A23"/>
      <c r="B23" s="3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/>
    </row>
    <row r="24" spans="1:13" ht="18.75" x14ac:dyDescent="0.3">
      <c r="A24"/>
      <c r="B24" s="3"/>
      <c r="C24" s="3"/>
      <c r="D24" s="3"/>
      <c r="E24" s="3"/>
      <c r="F24" s="3"/>
      <c r="G24" s="3"/>
      <c r="H24" s="3"/>
      <c r="I24" s="3"/>
      <c r="J24" s="3"/>
      <c r="K24"/>
      <c r="L24"/>
      <c r="M24"/>
    </row>
    <row r="25" spans="1:13" ht="19.5" thickBot="1" x14ac:dyDescent="0.35">
      <c r="A25"/>
      <c r="B25" s="3" t="s">
        <v>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/>
    </row>
    <row r="26" spans="1:13" ht="19.5" thickBot="1" x14ac:dyDescent="0.35">
      <c r="A26"/>
      <c r="B26" s="3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/>
    </row>
    <row r="27" spans="1:13" ht="19.5" thickBot="1" x14ac:dyDescent="0.35">
      <c r="A27"/>
      <c r="B27" s="3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/>
    </row>
    <row r="28" spans="1:13" ht="19.5" thickBot="1" x14ac:dyDescent="0.35">
      <c r="A28"/>
      <c r="B28" s="3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/>
    </row>
    <row r="29" spans="1:13" ht="18.75" x14ac:dyDescent="0.3">
      <c r="A29"/>
      <c r="B29" s="3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/>
    </row>
    <row r="30" spans="1:13" ht="21" x14ac:dyDescent="0.35">
      <c r="A30"/>
      <c r="B30" s="2" t="s">
        <v>9</v>
      </c>
      <c r="C30" s="3"/>
      <c r="D30" s="3"/>
      <c r="E30" s="3"/>
      <c r="F30" s="3"/>
      <c r="G30" s="3"/>
      <c r="H30" s="3"/>
      <c r="I30" s="3"/>
      <c r="J30"/>
      <c r="K30"/>
      <c r="L30"/>
      <c r="M30"/>
    </row>
    <row r="31" spans="1:13" ht="19.5" thickBot="1" x14ac:dyDescent="0.35">
      <c r="A31"/>
      <c r="B31"/>
      <c r="C31"/>
      <c r="D31"/>
      <c r="E31"/>
      <c r="F31"/>
      <c r="G31" s="5"/>
      <c r="H31" s="9" t="s">
        <v>10</v>
      </c>
      <c r="I31" s="9"/>
      <c r="J31" s="8" t="s">
        <v>8</v>
      </c>
      <c r="K31"/>
      <c r="L31"/>
    </row>
    <row r="32" spans="1:13" ht="19.5" thickBot="1" x14ac:dyDescent="0.35">
      <c r="A32"/>
      <c r="B32" s="3" t="s">
        <v>11</v>
      </c>
      <c r="C32" s="3"/>
      <c r="D32"/>
      <c r="E32"/>
      <c r="F32"/>
      <c r="G32"/>
      <c r="H32" s="45"/>
      <c r="I32"/>
      <c r="J32" s="46"/>
      <c r="K32"/>
      <c r="L32"/>
      <c r="M32"/>
    </row>
    <row r="33" spans="1:16" x14ac:dyDescent="0.25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6" x14ac:dyDescent="0.25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6" x14ac:dyDescent="0.25">
      <c r="A35"/>
      <c r="B35" s="92" t="s">
        <v>12</v>
      </c>
      <c r="C35" s="11" t="s">
        <v>13</v>
      </c>
      <c r="D35" s="92" t="s">
        <v>14</v>
      </c>
      <c r="E35" s="92" t="s">
        <v>15</v>
      </c>
      <c r="F35" s="12" t="s">
        <v>16</v>
      </c>
      <c r="G35" s="95" t="s">
        <v>17</v>
      </c>
      <c r="H35" s="96"/>
      <c r="I35" s="12" t="s">
        <v>18</v>
      </c>
      <c r="J35" s="13" t="s">
        <v>8</v>
      </c>
      <c r="K35" s="14" t="s">
        <v>19</v>
      </c>
      <c r="L35" s="14" t="s">
        <v>20</v>
      </c>
      <c r="M35" s="14" t="s">
        <v>21</v>
      </c>
      <c r="P35" s="19"/>
    </row>
    <row r="36" spans="1:16" ht="19.5" customHeight="1" x14ac:dyDescent="0.25">
      <c r="A36"/>
      <c r="B36" s="92"/>
      <c r="C36" s="11" t="s">
        <v>22</v>
      </c>
      <c r="D36" s="92"/>
      <c r="E36" s="92"/>
      <c r="F36" s="12" t="s">
        <v>23</v>
      </c>
      <c r="G36" s="96">
        <v>14</v>
      </c>
      <c r="H36" s="96"/>
      <c r="I36" s="14">
        <v>28</v>
      </c>
      <c r="J36" s="13" t="s">
        <v>24</v>
      </c>
      <c r="K36" s="29">
        <v>4.8</v>
      </c>
      <c r="L36" s="30">
        <v>9.6</v>
      </c>
      <c r="M36" s="31">
        <v>9.6</v>
      </c>
    </row>
    <row r="37" spans="1:16" x14ac:dyDescent="0.25">
      <c r="A37"/>
      <c r="B37" s="13" t="s">
        <v>25</v>
      </c>
      <c r="C37" s="11" t="s">
        <v>13</v>
      </c>
      <c r="D37" s="42" t="str">
        <f>IF(Startuhrzeit="","",Startuhrzeit)</f>
        <v/>
      </c>
      <c r="E37" s="12" t="str">
        <f>IF(Reiseort="","",Reiseort)</f>
        <v/>
      </c>
      <c r="F37" s="86" t="str">
        <f>IF(DatumTag1="","",IF(AND(D37="00:00",D38="00:00"),"24",IF(D38="00:00",(1-D37)*24,(D38-D37)*24)))</f>
        <v/>
      </c>
      <c r="G37" s="93" t="str">
        <f>IF(G18="","",IF(G18=1,IF(F37&lt;8,"",G36),G36))</f>
        <v/>
      </c>
      <c r="H37" s="93"/>
      <c r="I37" s="93" t="str">
        <f>IF(F37="","",IF(G37="",I$36,""))</f>
        <v/>
      </c>
      <c r="J37" s="94">
        <f>SUM(G37:I38)-SUM(K38:M38)</f>
        <v>0</v>
      </c>
      <c r="K37" s="32" t="b">
        <v>0</v>
      </c>
      <c r="L37" s="15" t="b">
        <v>0</v>
      </c>
      <c r="M37" s="16" t="b">
        <v>0</v>
      </c>
    </row>
    <row r="38" spans="1:16" ht="15" customHeight="1" x14ac:dyDescent="0.25">
      <c r="A38"/>
      <c r="B38" s="17" t="str">
        <f>IF(Reisebeginn="","",Reisebeginn)</f>
        <v/>
      </c>
      <c r="C38" s="11" t="s">
        <v>22</v>
      </c>
      <c r="D38" s="42" t="str">
        <f>IF(DatumTag1="","",IF(Reiseende&gt;Reisebeginn,"00:00",Enduhrzeit))</f>
        <v/>
      </c>
      <c r="E38" s="12" t="str">
        <f>IF(Reiseort="","",Reiseort)</f>
        <v/>
      </c>
      <c r="F38" s="87"/>
      <c r="G38" s="93"/>
      <c r="H38" s="93"/>
      <c r="I38" s="94"/>
      <c r="J38" s="94"/>
      <c r="K38" s="32" t="str">
        <f>IF(K37=TRUE,K$36,"")</f>
        <v/>
      </c>
      <c r="L38" s="15" t="str">
        <f>IF(L37=TRUE,L$36,"")</f>
        <v/>
      </c>
      <c r="M38" s="16" t="str">
        <f>IF(M37=TRUE,M$36,"")</f>
        <v/>
      </c>
    </row>
    <row r="39" spans="1:16" x14ac:dyDescent="0.25">
      <c r="A39"/>
      <c r="B39" s="13" t="s">
        <v>26</v>
      </c>
      <c r="C39" s="11" t="s">
        <v>13</v>
      </c>
      <c r="D39" s="42" t="str">
        <f>IF(DatumTag2="","","00:00")</f>
        <v/>
      </c>
      <c r="E39" s="12" t="str">
        <f t="shared" ref="E39:E50" si="0">IF(Reiseort="","",Reiseort)</f>
        <v/>
      </c>
      <c r="F39" s="86" t="str">
        <f>IF(DatumTag2="","",IF(AND(D39="00:00",D40="00:00"),"24",IF(D40="00:00",(1-D39)*24,(D40-D39)*24)))</f>
        <v/>
      </c>
      <c r="G39" s="93" t="str">
        <f>IF($F$39="","",IF($F$39&gt;24,"",IF($F$39&lt;8,"",G$37)))</f>
        <v/>
      </c>
      <c r="H39" s="93"/>
      <c r="I39" s="93" t="str">
        <f>IF(F39="","",IF(G39="",I$36,""))</f>
        <v/>
      </c>
      <c r="J39" s="94">
        <f>SUM(G39:I40)-SUM(K40:M40)</f>
        <v>0</v>
      </c>
      <c r="K39" s="32" t="b">
        <v>0</v>
      </c>
      <c r="L39" s="15" t="b">
        <v>0</v>
      </c>
      <c r="M39" s="16" t="b">
        <v>0</v>
      </c>
    </row>
    <row r="40" spans="1:16" ht="15" customHeight="1" x14ac:dyDescent="0.25">
      <c r="A40"/>
      <c r="B40" s="17" t="str">
        <f>IF(Reiseende&gt;Reisebeginn,Reisebeginn+1,"")</f>
        <v/>
      </c>
      <c r="C40" s="11" t="s">
        <v>22</v>
      </c>
      <c r="D40" s="42" t="str">
        <f>IF(DatumTag2="","",IF(DatumTag3="",Enduhrzeit,"00:00"))</f>
        <v/>
      </c>
      <c r="E40" s="12" t="str">
        <f t="shared" si="0"/>
        <v/>
      </c>
      <c r="F40" s="87"/>
      <c r="G40" s="93"/>
      <c r="H40" s="93"/>
      <c r="I40" s="94"/>
      <c r="J40" s="94"/>
      <c r="K40" s="32" t="str">
        <f>IF(K39=TRUE,K$36,"")</f>
        <v/>
      </c>
      <c r="L40" s="15" t="str">
        <f>IF(L39=TRUE,L$36,"")</f>
        <v/>
      </c>
      <c r="M40" s="16" t="str">
        <f>IF(M39=TRUE,M$36,"")</f>
        <v/>
      </c>
    </row>
    <row r="41" spans="1:16" x14ac:dyDescent="0.25">
      <c r="A41"/>
      <c r="B41" s="13" t="s">
        <v>27</v>
      </c>
      <c r="C41" s="11" t="s">
        <v>13</v>
      </c>
      <c r="D41" s="42" t="str">
        <f>IF(DatumTag3="","","00:00")</f>
        <v/>
      </c>
      <c r="E41" s="12" t="str">
        <f t="shared" si="0"/>
        <v/>
      </c>
      <c r="F41" s="86" t="str">
        <f>IF(DatumTag3="","",IF(AND(D41="00:00",D42="00:00"),"24",IF(D42="00:00",(1-D41)*24,(D42-D41)*24)))</f>
        <v/>
      </c>
      <c r="G41" s="93" t="str">
        <f>IF($F$41="","",IF($F$41&gt;24,"",IF($F$41&lt;8,"",G$37)))</f>
        <v/>
      </c>
      <c r="H41" s="93"/>
      <c r="I41" s="93" t="str">
        <f>IF(F41="","",IF(G41="",I$36,""))</f>
        <v/>
      </c>
      <c r="J41" s="94">
        <f>SUM(G41:I42)-SUM(K42:M42)</f>
        <v>0</v>
      </c>
      <c r="K41" s="32" t="b">
        <v>0</v>
      </c>
      <c r="L41" s="15" t="b">
        <v>0</v>
      </c>
      <c r="M41" s="16" t="b">
        <v>0</v>
      </c>
    </row>
    <row r="42" spans="1:16" ht="15" customHeight="1" x14ac:dyDescent="0.25">
      <c r="A42"/>
      <c r="B42" s="17" t="str">
        <f>IF(Reiseende&gt;(Reisebeginn+1),Reisebeginn+2,"")</f>
        <v/>
      </c>
      <c r="C42" s="11" t="s">
        <v>22</v>
      </c>
      <c r="D42" s="42" t="str">
        <f>IF(DatumTag3="","",IF(DatumTag4="",Enduhrzeit,"00:00"))</f>
        <v/>
      </c>
      <c r="E42" s="12" t="str">
        <f t="shared" si="0"/>
        <v/>
      </c>
      <c r="F42" s="87"/>
      <c r="G42" s="93"/>
      <c r="H42" s="93"/>
      <c r="I42" s="94"/>
      <c r="J42" s="94"/>
      <c r="K42" s="32" t="str">
        <f>IF(K41=TRUE,K36,"")</f>
        <v/>
      </c>
      <c r="L42" s="15" t="str">
        <f>IF(L41=TRUE,L36,"")</f>
        <v/>
      </c>
      <c r="M42" s="16" t="str">
        <f>IF(M41=TRUE,M36,"")</f>
        <v/>
      </c>
    </row>
    <row r="43" spans="1:16" x14ac:dyDescent="0.25">
      <c r="A43"/>
      <c r="B43" s="13" t="s">
        <v>28</v>
      </c>
      <c r="C43" s="11" t="s">
        <v>13</v>
      </c>
      <c r="D43" s="43" t="str">
        <f>IF(DatumTag4="","","00:00")</f>
        <v/>
      </c>
      <c r="E43" s="12" t="str">
        <f t="shared" si="0"/>
        <v/>
      </c>
      <c r="F43" s="86" t="str">
        <f>IF(DatumTag4="","",IF(AND(D43="00:00",D44="00:00"),"24",IF(D44="00:00",(1-D43)*24,(D44-D43)*24)))</f>
        <v/>
      </c>
      <c r="G43" s="93" t="str">
        <f>IF($F$43="","",IF($F$43&gt;24,"",IF($F$43&lt;8,"",G$37)))</f>
        <v/>
      </c>
      <c r="H43" s="93"/>
      <c r="I43" s="93" t="str">
        <f>IF(F43="","",IF(G43="",I$36,""))</f>
        <v/>
      </c>
      <c r="J43" s="94">
        <f>SUM(G43:I44)-SUM(K44:M44)</f>
        <v>0</v>
      </c>
      <c r="K43" s="32" t="b">
        <v>0</v>
      </c>
      <c r="L43" s="15" t="b">
        <v>0</v>
      </c>
      <c r="M43" s="16" t="b">
        <v>0</v>
      </c>
    </row>
    <row r="44" spans="1:16" ht="15.75" customHeight="1" x14ac:dyDescent="0.25">
      <c r="A44"/>
      <c r="B44" s="17" t="str">
        <f>IF(Reiseende&gt;(Reisebeginn+2),Reisebeginn+3,"")</f>
        <v/>
      </c>
      <c r="C44" s="11" t="s">
        <v>22</v>
      </c>
      <c r="D44" s="43" t="str">
        <f>IF(DatumTag4="","",IF(DatumTag5="",Enduhrzeit,"00:00"))</f>
        <v/>
      </c>
      <c r="E44" s="12" t="str">
        <f t="shared" si="0"/>
        <v/>
      </c>
      <c r="F44" s="87"/>
      <c r="G44" s="93"/>
      <c r="H44" s="93"/>
      <c r="I44" s="94"/>
      <c r="J44" s="94"/>
      <c r="K44" s="32" t="str">
        <f>IF(K43=TRUE,K36,"")</f>
        <v/>
      </c>
      <c r="L44" s="15" t="str">
        <f>IF(L43=TRUE,L36,"")</f>
        <v/>
      </c>
      <c r="M44" s="28" t="str">
        <f>IF(M43=TRUE,M36,"")</f>
        <v/>
      </c>
    </row>
    <row r="45" spans="1:16" ht="15.75" customHeight="1" x14ac:dyDescent="0.25">
      <c r="A45"/>
      <c r="B45" s="13" t="s">
        <v>38</v>
      </c>
      <c r="C45" s="11" t="s">
        <v>13</v>
      </c>
      <c r="D45" s="43" t="str">
        <f>IF(DatumTag5="","","00:00")</f>
        <v/>
      </c>
      <c r="E45" s="12" t="str">
        <f t="shared" si="0"/>
        <v/>
      </c>
      <c r="F45" s="86" t="str">
        <f>IF(DatumTag5="","",IF(AND(D45="00:00",D46="00:00"),"24",IF(D46="00:00",(1-D45)*24,(D46-D45)*24)))</f>
        <v/>
      </c>
      <c r="G45" s="93" t="str">
        <f>IF($F$45="","",IF($F$45&gt;24,"",IF($F$45&lt;8,"",G$37)))</f>
        <v/>
      </c>
      <c r="H45" s="93"/>
      <c r="I45" s="93" t="str">
        <f>IF(F45="","",IF(G45="",I$36,""))</f>
        <v/>
      </c>
      <c r="J45" s="94">
        <f>SUM(G45:I46)-SUM(K46:M46)</f>
        <v>0</v>
      </c>
      <c r="K45" s="33" t="b">
        <v>0</v>
      </c>
      <c r="L45" s="34" t="b">
        <v>0</v>
      </c>
      <c r="M45" s="16" t="b">
        <v>0</v>
      </c>
    </row>
    <row r="46" spans="1:16" ht="15.75" customHeight="1" x14ac:dyDescent="0.25">
      <c r="A46"/>
      <c r="B46" s="17" t="str">
        <f>IF(Reiseende&gt;(Reisebeginn+3),Reisebeginn+4,"")</f>
        <v/>
      </c>
      <c r="C46" s="11" t="s">
        <v>22</v>
      </c>
      <c r="D46" s="42" t="str" cm="1">
        <f t="array" ref="D46">IF(DatumTag5="","",IF(DatumTag6="",Enduhrzeit,"00:00"))</f>
        <v/>
      </c>
      <c r="E46" s="12" t="str">
        <f t="shared" si="0"/>
        <v/>
      </c>
      <c r="F46" s="87"/>
      <c r="G46" s="93"/>
      <c r="H46" s="93"/>
      <c r="I46" s="94"/>
      <c r="J46" s="94"/>
      <c r="K46" s="35" t="str">
        <f>IF(K45=TRUE,K36,"")</f>
        <v/>
      </c>
      <c r="L46" s="34" t="str">
        <f>IF(L45=TRUE,L36,"")</f>
        <v/>
      </c>
      <c r="M46" s="36" t="str">
        <f>IF(M45=TRUE,M36,"")</f>
        <v/>
      </c>
    </row>
    <row r="47" spans="1:16" ht="15.75" customHeight="1" x14ac:dyDescent="0.25">
      <c r="A47"/>
      <c r="B47" s="13" t="s">
        <v>39</v>
      </c>
      <c r="C47" s="11" t="s">
        <v>13</v>
      </c>
      <c r="D47" s="42" t="str">
        <f>IF(DatumTag6="","","00:00")</f>
        <v/>
      </c>
      <c r="E47" s="12" t="str">
        <f t="shared" si="0"/>
        <v/>
      </c>
      <c r="F47" s="86" t="str">
        <f>IF(DatumTag6="","",IF(AND(D47="00:00",D48="00:00"),"24",IF(D48="00:00",(1-D47)*24,(D48-D47)*24)))</f>
        <v/>
      </c>
      <c r="G47" s="93" t="str">
        <f>IF($F$47="","",IF($F$47&gt;24,"",IF($F$47&lt;8,"",G$37)))</f>
        <v/>
      </c>
      <c r="H47" s="93"/>
      <c r="I47" s="93" t="str">
        <f>IF(F47="","",IF(G47="",I$36,""))</f>
        <v/>
      </c>
      <c r="J47" s="94">
        <f>SUM(G47:I48)-SUM(K48:M48)</f>
        <v>0</v>
      </c>
      <c r="K47" s="33" t="b">
        <v>0</v>
      </c>
      <c r="L47" s="34" t="b">
        <v>0</v>
      </c>
      <c r="M47" s="28" t="b">
        <v>0</v>
      </c>
    </row>
    <row r="48" spans="1:16" ht="15.75" customHeight="1" x14ac:dyDescent="0.25">
      <c r="A48"/>
      <c r="B48" s="17" t="str">
        <f>IF(Reiseende&gt;(Reisebeginn+4),Reisebeginn+5,"")</f>
        <v/>
      </c>
      <c r="C48" s="11" t="s">
        <v>22</v>
      </c>
      <c r="D48" s="42" t="str">
        <f>IF(DatumTag6="","",IF(DatumTag7="",Enduhrzeit,"00:00"))</f>
        <v/>
      </c>
      <c r="E48" s="12" t="str">
        <f t="shared" si="0"/>
        <v/>
      </c>
      <c r="F48" s="87"/>
      <c r="G48" s="93"/>
      <c r="H48" s="93"/>
      <c r="I48" s="94"/>
      <c r="J48" s="94"/>
      <c r="K48" s="35" t="str">
        <f>IF(K47=TRUE,K36,"")</f>
        <v/>
      </c>
      <c r="L48" s="34" t="str">
        <f>IF(L47=TRUE,L36,"")</f>
        <v/>
      </c>
      <c r="M48" s="36" t="str">
        <f>IF(M47=TRUE,M36,"")</f>
        <v/>
      </c>
    </row>
    <row r="49" spans="1:13" ht="15.75" customHeight="1" x14ac:dyDescent="0.25">
      <c r="A49"/>
      <c r="B49" s="13" t="s">
        <v>40</v>
      </c>
      <c r="C49" s="11" t="s">
        <v>13</v>
      </c>
      <c r="D49" s="42" t="str">
        <f>IF(DatumTag7="","","00:00")</f>
        <v/>
      </c>
      <c r="E49" s="12" t="str">
        <f t="shared" si="0"/>
        <v/>
      </c>
      <c r="F49" s="88" t="str">
        <f>IF(DatumTag7="","",IF(AND(D49="00:00",D50="00:00"),"24",IF(D50="00:00",(1-D49)*24,(D50-D49)*24)))</f>
        <v/>
      </c>
      <c r="G49" s="93" t="str">
        <f>IF($F$49="","",IF($F$49&gt;24,"",IF($F$49&lt;8,"",G$37)))</f>
        <v/>
      </c>
      <c r="H49" s="93"/>
      <c r="I49" s="93" t="str">
        <f>IF(F49="","",IF(G49="",I$36,""))</f>
        <v/>
      </c>
      <c r="J49" s="94">
        <f>SUM(G49:I50)-SUM(K50:M50)</f>
        <v>0</v>
      </c>
      <c r="K49" s="33" t="b">
        <v>0</v>
      </c>
      <c r="L49" s="34" t="b">
        <v>0</v>
      </c>
      <c r="M49" s="28" t="b">
        <v>0</v>
      </c>
    </row>
    <row r="50" spans="1:13" ht="15.75" customHeight="1" thickBot="1" x14ac:dyDescent="0.3">
      <c r="A50"/>
      <c r="B50" s="17" t="str">
        <f>IF(Reiseende&gt;(Reisebeginn+5),Reisebeginn+6,"")</f>
        <v/>
      </c>
      <c r="C50" s="11" t="s">
        <v>22</v>
      </c>
      <c r="D50" s="42" t="str">
        <f>IF(DatumTag7="","",Enduhrzeit)</f>
        <v/>
      </c>
      <c r="E50" s="12" t="str">
        <f t="shared" si="0"/>
        <v/>
      </c>
      <c r="F50" s="89"/>
      <c r="G50" s="93"/>
      <c r="H50" s="93"/>
      <c r="I50" s="94"/>
      <c r="J50" s="94"/>
      <c r="K50" s="37" t="str">
        <f>IF(K49=TRUE,K36,"")</f>
        <v/>
      </c>
      <c r="L50" s="38" t="str">
        <f>IF(L49=TRUE,L36,"")</f>
        <v/>
      </c>
      <c r="M50" s="39" t="str">
        <f>IF(M49=TRUE,M36,"")</f>
        <v/>
      </c>
    </row>
    <row r="51" spans="1:13" ht="15.75" thickBot="1" x14ac:dyDescent="0.3">
      <c r="A51"/>
      <c r="B51" s="24"/>
      <c r="C51" s="24"/>
      <c r="D51" s="24"/>
      <c r="E51" s="24"/>
      <c r="F51" s="24"/>
      <c r="G51" s="24"/>
      <c r="H51" s="24"/>
      <c r="I51" s="25"/>
      <c r="J51" s="23">
        <f>SUM(J37:J50)</f>
        <v>0</v>
      </c>
      <c r="K51" s="101" t="s">
        <v>29</v>
      </c>
      <c r="L51" s="102"/>
      <c r="M51" s="103"/>
    </row>
    <row r="52" spans="1:13" x14ac:dyDescent="0.25">
      <c r="A52"/>
      <c r="B52"/>
      <c r="C52"/>
      <c r="D52"/>
      <c r="E52"/>
      <c r="F52"/>
      <c r="G52"/>
      <c r="I52"/>
      <c r="J52" s="18"/>
      <c r="K52" s="19"/>
      <c r="L52" s="19"/>
      <c r="M52" s="19"/>
    </row>
    <row r="53" spans="1:13" ht="19.5" thickBot="1" x14ac:dyDescent="0.35">
      <c r="A53"/>
      <c r="B53" s="3" t="s">
        <v>30</v>
      </c>
      <c r="C53" s="3"/>
      <c r="D53"/>
      <c r="E53"/>
      <c r="F53"/>
      <c r="G53" s="9" t="s">
        <v>34</v>
      </c>
      <c r="I53" s="8" t="s">
        <v>8</v>
      </c>
      <c r="K53"/>
      <c r="L53"/>
      <c r="M53"/>
    </row>
    <row r="54" spans="1:13" ht="19.5" thickBot="1" x14ac:dyDescent="0.35">
      <c r="A54"/>
      <c r="B54" s="3" t="s">
        <v>35</v>
      </c>
      <c r="C54" s="3"/>
      <c r="D54"/>
      <c r="E54"/>
      <c r="F54"/>
      <c r="G54" s="45"/>
      <c r="I54" s="46"/>
      <c r="K54"/>
      <c r="L54"/>
      <c r="M54"/>
    </row>
    <row r="55" spans="1:13" x14ac:dyDescent="0.25">
      <c r="A55"/>
      <c r="B55"/>
      <c r="C55"/>
      <c r="D55"/>
      <c r="E55"/>
      <c r="F55"/>
      <c r="G55"/>
      <c r="I55"/>
      <c r="K55"/>
      <c r="L55"/>
      <c r="M55"/>
    </row>
    <row r="56" spans="1:13" ht="21" x14ac:dyDescent="0.35">
      <c r="A56"/>
      <c r="B56" s="1" t="s">
        <v>79</v>
      </c>
      <c r="C56"/>
      <c r="D56"/>
      <c r="E56"/>
      <c r="F56"/>
      <c r="G56"/>
      <c r="I56"/>
      <c r="K56"/>
      <c r="L56"/>
      <c r="M56"/>
    </row>
    <row r="57" spans="1:13" ht="19.5" thickBot="1" x14ac:dyDescent="0.35">
      <c r="A57"/>
      <c r="B57" s="68" t="s">
        <v>80</v>
      </c>
      <c r="C57"/>
      <c r="D57"/>
      <c r="E57"/>
      <c r="F57"/>
      <c r="G57" s="9" t="s">
        <v>33</v>
      </c>
      <c r="I57" s="8" t="s">
        <v>8</v>
      </c>
      <c r="K57"/>
      <c r="L57"/>
      <c r="M57"/>
    </row>
    <row r="58" spans="1:13" ht="19.5" thickBot="1" x14ac:dyDescent="0.35">
      <c r="A58"/>
      <c r="B58" s="3" t="s">
        <v>30</v>
      </c>
      <c r="C58" s="3"/>
      <c r="D58" s="3"/>
      <c r="E58" s="3"/>
      <c r="F58" s="3"/>
      <c r="G58" s="45"/>
      <c r="I58" s="46"/>
      <c r="K58"/>
      <c r="L58"/>
      <c r="M58"/>
    </row>
    <row r="59" spans="1:13" ht="18.75" x14ac:dyDescent="0.3">
      <c r="A59"/>
      <c r="B59" s="100" t="s">
        <v>36</v>
      </c>
      <c r="C59" s="100"/>
      <c r="D59" s="100"/>
      <c r="E59" s="3"/>
      <c r="F59"/>
      <c r="G59"/>
      <c r="H59" s="3"/>
      <c r="I59" s="3"/>
      <c r="K59" s="7"/>
      <c r="L59"/>
      <c r="M59"/>
    </row>
    <row r="60" spans="1:13" ht="19.5" thickBot="1" x14ac:dyDescent="0.35">
      <c r="A60"/>
      <c r="B60" s="47"/>
      <c r="C60" s="47"/>
      <c r="D60" s="47"/>
      <c r="E60" s="3"/>
      <c r="F60"/>
      <c r="G60"/>
      <c r="H60" s="3"/>
      <c r="I60" s="3"/>
      <c r="J60" s="3"/>
      <c r="K60" s="7"/>
      <c r="L60"/>
      <c r="M60"/>
    </row>
    <row r="61" spans="1:13" ht="21.75" thickBot="1" x14ac:dyDescent="0.4">
      <c r="A61"/>
      <c r="B61" s="2" t="s">
        <v>51</v>
      </c>
      <c r="D61" s="104">
        <f>SUM(I58,I54,J51,J32)</f>
        <v>0</v>
      </c>
      <c r="E61" s="105"/>
      <c r="F61" s="6"/>
      <c r="J61"/>
      <c r="K61"/>
      <c r="L61"/>
      <c r="M61"/>
    </row>
    <row r="62" spans="1:13" ht="19.5" thickBot="1" x14ac:dyDescent="0.35">
      <c r="A62"/>
      <c r="B62"/>
      <c r="D62" s="21"/>
      <c r="E62"/>
      <c r="F62"/>
      <c r="J62" s="3"/>
      <c r="K62"/>
      <c r="L62"/>
      <c r="M62"/>
    </row>
    <row r="63" spans="1:13" ht="19.5" thickBot="1" x14ac:dyDescent="0.35">
      <c r="A63"/>
      <c r="B63" s="4" t="s">
        <v>31</v>
      </c>
      <c r="D63" s="106"/>
      <c r="E63" s="107"/>
      <c r="F63"/>
      <c r="J63" s="4"/>
      <c r="K63"/>
      <c r="L63"/>
      <c r="M63"/>
    </row>
    <row r="64" spans="1:13" ht="19.5" thickBot="1" x14ac:dyDescent="0.35">
      <c r="A64"/>
      <c r="B64"/>
      <c r="D64" s="21"/>
      <c r="E64"/>
      <c r="F64"/>
      <c r="J64" s="3"/>
      <c r="K64"/>
      <c r="L64"/>
      <c r="M64"/>
    </row>
    <row r="65" spans="1:17" ht="21.75" thickBot="1" x14ac:dyDescent="0.4">
      <c r="A65"/>
      <c r="B65" s="2" t="s">
        <v>32</v>
      </c>
      <c r="D65" s="108">
        <f>D61-D63</f>
        <v>0</v>
      </c>
      <c r="E65" s="109"/>
      <c r="F65"/>
      <c r="K65"/>
      <c r="L65"/>
      <c r="M65"/>
    </row>
    <row r="66" spans="1:17" ht="21" x14ac:dyDescent="0.35">
      <c r="A66"/>
      <c r="E66"/>
      <c r="F66"/>
      <c r="G66"/>
      <c r="H66"/>
      <c r="I66"/>
      <c r="J66" s="62"/>
      <c r="K66"/>
      <c r="L66"/>
      <c r="M66"/>
    </row>
    <row r="67" spans="1:17" ht="18.75" x14ac:dyDescent="0.3">
      <c r="A67"/>
      <c r="B67" s="22"/>
      <c r="C67" s="40"/>
      <c r="D67" s="41"/>
      <c r="E67"/>
      <c r="F67"/>
      <c r="G67"/>
      <c r="H67"/>
    </row>
    <row r="68" spans="1:17" ht="18.75" x14ac:dyDescent="0.3">
      <c r="A68"/>
      <c r="B68" s="4" t="s">
        <v>41</v>
      </c>
      <c r="C68" s="40"/>
      <c r="D68" s="41"/>
      <c r="E68"/>
      <c r="F68"/>
      <c r="G68"/>
      <c r="H68"/>
    </row>
    <row r="69" spans="1:17" ht="18.75" x14ac:dyDescent="0.3">
      <c r="A69"/>
      <c r="B69" s="4"/>
      <c r="C69" s="40"/>
      <c r="D69" s="41"/>
      <c r="E69"/>
      <c r="F69"/>
      <c r="G69"/>
      <c r="H69"/>
    </row>
    <row r="70" spans="1:17" ht="18.75" x14ac:dyDescent="0.3">
      <c r="A70"/>
      <c r="B70" s="4" t="s">
        <v>46</v>
      </c>
      <c r="C70" s="40"/>
      <c r="D70" s="41"/>
      <c r="E70"/>
      <c r="F70"/>
      <c r="G70"/>
      <c r="H70"/>
      <c r="I70"/>
      <c r="J70"/>
      <c r="K70" s="3"/>
      <c r="L70"/>
      <c r="M70"/>
    </row>
    <row r="71" spans="1:17" ht="18.75" x14ac:dyDescent="0.3">
      <c r="A71"/>
      <c r="B71" s="4"/>
      <c r="C71" s="40"/>
      <c r="D71" s="41"/>
      <c r="E71"/>
      <c r="F71"/>
      <c r="G71"/>
      <c r="H71"/>
      <c r="I71"/>
      <c r="J71"/>
      <c r="K71" s="3"/>
      <c r="L71"/>
      <c r="M71"/>
    </row>
    <row r="72" spans="1:17" ht="25.5" customHeight="1" x14ac:dyDescent="0.35">
      <c r="A72"/>
      <c r="B72" s="83" t="s">
        <v>49</v>
      </c>
      <c r="C72" s="83"/>
      <c r="D72" s="83"/>
      <c r="E72" s="83"/>
      <c r="F72"/>
      <c r="G72"/>
      <c r="H72" s="1" t="s">
        <v>44</v>
      </c>
      <c r="I72"/>
      <c r="J72"/>
      <c r="K72"/>
      <c r="L72" s="3"/>
    </row>
    <row r="73" spans="1:17" ht="19.5" thickBot="1" x14ac:dyDescent="0.35">
      <c r="A73"/>
      <c r="B73" s="82"/>
      <c r="C73" s="82"/>
      <c r="D73" s="82"/>
      <c r="E73" s="82"/>
      <c r="F73" s="82"/>
      <c r="G73"/>
      <c r="H73" s="3" t="s">
        <v>45</v>
      </c>
      <c r="I73" s="110"/>
      <c r="J73" s="110"/>
      <c r="K73" s="110"/>
      <c r="L73" s="110"/>
    </row>
    <row r="74" spans="1:17" ht="19.5" thickBot="1" x14ac:dyDescent="0.35">
      <c r="A74"/>
      <c r="B74" s="82"/>
      <c r="C74" s="82"/>
      <c r="D74" s="82"/>
      <c r="E74" s="82"/>
      <c r="F74" s="82"/>
      <c r="G74"/>
      <c r="H74" s="3" t="s">
        <v>43</v>
      </c>
      <c r="I74" s="81"/>
      <c r="J74" s="81"/>
      <c r="K74" s="81"/>
      <c r="L74" s="81"/>
    </row>
    <row r="75" spans="1:17" ht="16.5" thickBot="1" x14ac:dyDescent="0.3">
      <c r="A75"/>
      <c r="B75" s="81"/>
      <c r="C75" s="81"/>
      <c r="D75" s="81"/>
      <c r="E75" s="81"/>
      <c r="F75" s="81"/>
      <c r="G75"/>
      <c r="I75" s="63"/>
      <c r="J75" s="63"/>
      <c r="K75" s="63"/>
      <c r="L75" s="63"/>
    </row>
    <row r="76" spans="1:17" ht="16.5" thickBot="1" x14ac:dyDescent="0.3">
      <c r="A76"/>
      <c r="B76" s="81"/>
      <c r="C76" s="81"/>
      <c r="D76" s="81"/>
      <c r="E76" s="81"/>
      <c r="F76" s="81"/>
      <c r="G76"/>
    </row>
    <row r="77" spans="1:17" ht="15.75" x14ac:dyDescent="0.25">
      <c r="A77"/>
      <c r="G77"/>
      <c r="H77" s="61"/>
      <c r="I77" s="61"/>
      <c r="J77" s="61"/>
      <c r="K77" s="61"/>
      <c r="L77" s="61"/>
    </row>
    <row r="78" spans="1:17" ht="15.75" x14ac:dyDescent="0.25">
      <c r="A78"/>
      <c r="H78"/>
      <c r="I78"/>
      <c r="J78"/>
      <c r="K78"/>
      <c r="L78"/>
      <c r="M78" s="61"/>
      <c r="N78" s="61"/>
      <c r="O78" s="61"/>
      <c r="P78" s="61"/>
      <c r="Q78" s="61"/>
    </row>
    <row r="79" spans="1:17" ht="21.75" thickBot="1" x14ac:dyDescent="0.3">
      <c r="A79"/>
      <c r="B79" s="60" t="s">
        <v>50</v>
      </c>
      <c r="C79" s="57"/>
      <c r="D79" s="57"/>
      <c r="E79" s="57"/>
      <c r="F79"/>
      <c r="M79"/>
    </row>
    <row r="80" spans="1:17" ht="74.25" customHeight="1" thickBot="1" x14ac:dyDescent="0.3">
      <c r="B80" s="97"/>
      <c r="C80" s="98"/>
      <c r="D80" s="98"/>
      <c r="E80" s="99"/>
      <c r="F80" s="59"/>
      <c r="M80"/>
    </row>
    <row r="81" spans="2:13" x14ac:dyDescent="0.25">
      <c r="B81" s="20" t="s">
        <v>47</v>
      </c>
      <c r="C81"/>
      <c r="D81"/>
      <c r="E81"/>
      <c r="F81"/>
      <c r="M81"/>
    </row>
  </sheetData>
  <sheetProtection algorithmName="SHA-512" hashValue="62Uq0qhbzFi5Zo9SwowkQ9Tbk9S3PLdVpvB43VEGvJbUNuTSreGB/nNlgFEkx5IfUniYSfIji+LbS+BBapNWsw==" saltValue="zXuIfqCNL6vrgWV8XIFmRQ==" spinCount="100000" sheet="1" objects="1" selectLockedCells="1"/>
  <mergeCells count="61">
    <mergeCell ref="D61:E61"/>
    <mergeCell ref="D63:E63"/>
    <mergeCell ref="D65:E65"/>
    <mergeCell ref="I73:L73"/>
    <mergeCell ref="I74:L74"/>
    <mergeCell ref="B73:F73"/>
    <mergeCell ref="B80:E80"/>
    <mergeCell ref="B59:D59"/>
    <mergeCell ref="G49:H50"/>
    <mergeCell ref="F43:F44"/>
    <mergeCell ref="G43:H44"/>
    <mergeCell ref="I43:I44"/>
    <mergeCell ref="J43:J44"/>
    <mergeCell ref="K51:M51"/>
    <mergeCell ref="I49:I50"/>
    <mergeCell ref="J49:J50"/>
    <mergeCell ref="F45:F46"/>
    <mergeCell ref="G45:H46"/>
    <mergeCell ref="I45:I46"/>
    <mergeCell ref="J45:J46"/>
    <mergeCell ref="F47:F48"/>
    <mergeCell ref="G47:H48"/>
    <mergeCell ref="I47:I48"/>
    <mergeCell ref="J47:J48"/>
    <mergeCell ref="F39:F40"/>
    <mergeCell ref="G39:H40"/>
    <mergeCell ref="I39:I40"/>
    <mergeCell ref="J39:J40"/>
    <mergeCell ref="G41:H42"/>
    <mergeCell ref="I41:I42"/>
    <mergeCell ref="J41:J42"/>
    <mergeCell ref="G37:H38"/>
    <mergeCell ref="I37:I38"/>
    <mergeCell ref="J37:J38"/>
    <mergeCell ref="D35:D36"/>
    <mergeCell ref="E35:E36"/>
    <mergeCell ref="G35:H35"/>
    <mergeCell ref="G36:H36"/>
    <mergeCell ref="I10:J10"/>
    <mergeCell ref="B35:B36"/>
    <mergeCell ref="C25:L25"/>
    <mergeCell ref="C26:L26"/>
    <mergeCell ref="C20:L20"/>
    <mergeCell ref="C27:L27"/>
    <mergeCell ref="C28:L28"/>
    <mergeCell ref="B75:F75"/>
    <mergeCell ref="B74:F74"/>
    <mergeCell ref="B76:F76"/>
    <mergeCell ref="B72:E72"/>
    <mergeCell ref="B2:F2"/>
    <mergeCell ref="B4:F4"/>
    <mergeCell ref="B5:F5"/>
    <mergeCell ref="B6:F6"/>
    <mergeCell ref="B7:F7"/>
    <mergeCell ref="C10:E10"/>
    <mergeCell ref="F37:F38"/>
    <mergeCell ref="F41:F42"/>
    <mergeCell ref="F49:F50"/>
    <mergeCell ref="C21:L21"/>
    <mergeCell ref="C22:L22"/>
    <mergeCell ref="C23:L23"/>
  </mergeCells>
  <printOptions horizontalCentered="1"/>
  <pageMargins left="0.11811023622047245" right="0.11811023622047245" top="0.39370078740157483" bottom="0.19685039370078741" header="0.31496062992125984" footer="0.31496062992125984"/>
  <pageSetup paperSize="9" scale="54" orientation="portrait" r:id="rId1"/>
  <ignoredErrors>
    <ignoredError sqref="K38:M38 K40:M40 K42:M42 K44:L44 L46 L48 L50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10</xdr:col>
                    <xdr:colOff>28575</xdr:colOff>
                    <xdr:row>35</xdr:row>
                    <xdr:rowOff>209550</xdr:rowOff>
                  </from>
                  <to>
                    <xdr:col>11</xdr:col>
                    <xdr:colOff>38100</xdr:colOff>
                    <xdr:row>37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28575</xdr:colOff>
                    <xdr:row>37</xdr:row>
                    <xdr:rowOff>95250</xdr:rowOff>
                  </from>
                  <to>
                    <xdr:col>11</xdr:col>
                    <xdr:colOff>28575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10</xdr:col>
                    <xdr:colOff>19050</xdr:colOff>
                    <xdr:row>39</xdr:row>
                    <xdr:rowOff>95250</xdr:rowOff>
                  </from>
                  <to>
                    <xdr:col>11</xdr:col>
                    <xdr:colOff>28575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>
                  <from>
                    <xdr:col>10</xdr:col>
                    <xdr:colOff>28575</xdr:colOff>
                    <xdr:row>41</xdr:row>
                    <xdr:rowOff>171450</xdr:rowOff>
                  </from>
                  <to>
                    <xdr:col>11</xdr:col>
                    <xdr:colOff>28575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>
                  <from>
                    <xdr:col>11</xdr:col>
                    <xdr:colOff>9525</xdr:colOff>
                    <xdr:row>35</xdr:row>
                    <xdr:rowOff>180975</xdr:rowOff>
                  </from>
                  <to>
                    <xdr:col>12</xdr:col>
                    <xdr:colOff>9525</xdr:colOff>
                    <xdr:row>37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11</xdr:col>
                    <xdr:colOff>28575</xdr:colOff>
                    <xdr:row>37</xdr:row>
                    <xdr:rowOff>95250</xdr:rowOff>
                  </from>
                  <to>
                    <xdr:col>12</xdr:col>
                    <xdr:colOff>19050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>
                  <from>
                    <xdr:col>11</xdr:col>
                    <xdr:colOff>28575</xdr:colOff>
                    <xdr:row>39</xdr:row>
                    <xdr:rowOff>95250</xdr:rowOff>
                  </from>
                  <to>
                    <xdr:col>12</xdr:col>
                    <xdr:colOff>19050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locked="0" defaultSize="0" autoFill="0" autoLine="0" autoPict="0">
                <anchor moveWithCells="1">
                  <from>
                    <xdr:col>12</xdr:col>
                    <xdr:colOff>19050</xdr:colOff>
                    <xdr:row>35</xdr:row>
                    <xdr:rowOff>152400</xdr:rowOff>
                  </from>
                  <to>
                    <xdr:col>12</xdr:col>
                    <xdr:colOff>828675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12</xdr:col>
                    <xdr:colOff>19050</xdr:colOff>
                    <xdr:row>37</xdr:row>
                    <xdr:rowOff>95250</xdr:rowOff>
                  </from>
                  <to>
                    <xdr:col>12</xdr:col>
                    <xdr:colOff>828675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locked="0" defaultSize="0" autoFill="0" autoLine="0" autoPict="0">
                <anchor moveWithCells="1">
                  <from>
                    <xdr:col>12</xdr:col>
                    <xdr:colOff>19050</xdr:colOff>
                    <xdr:row>39</xdr:row>
                    <xdr:rowOff>95250</xdr:rowOff>
                  </from>
                  <to>
                    <xdr:col>12</xdr:col>
                    <xdr:colOff>828675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locked="0" defaultSize="0" autoFill="0" autoLine="0" autoPict="0">
                <anchor moveWithCells="1">
                  <from>
                    <xdr:col>12</xdr:col>
                    <xdr:colOff>19050</xdr:colOff>
                    <xdr:row>41</xdr:row>
                    <xdr:rowOff>133350</xdr:rowOff>
                  </from>
                  <to>
                    <xdr:col>12</xdr:col>
                    <xdr:colOff>828675</xdr:colOff>
                    <xdr:row>43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locked="0" defaultSize="0" autoFill="0" autoLine="0" autoPict="0">
                <anchor moveWithCells="1">
                  <from>
                    <xdr:col>10</xdr:col>
                    <xdr:colOff>19050</xdr:colOff>
                    <xdr:row>37</xdr:row>
                    <xdr:rowOff>76200</xdr:rowOff>
                  </from>
                  <to>
                    <xdr:col>11</xdr:col>
                    <xdr:colOff>95250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11</xdr:col>
                    <xdr:colOff>28575</xdr:colOff>
                    <xdr:row>37</xdr:row>
                    <xdr:rowOff>76200</xdr:rowOff>
                  </from>
                  <to>
                    <xdr:col>12</xdr:col>
                    <xdr:colOff>76200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12</xdr:col>
                    <xdr:colOff>19050</xdr:colOff>
                    <xdr:row>37</xdr:row>
                    <xdr:rowOff>76200</xdr:rowOff>
                  </from>
                  <to>
                    <xdr:col>12</xdr:col>
                    <xdr:colOff>857250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locked="0" defaultSize="0" autoFill="0" autoLine="0" autoPict="0">
                <anchor moveWithCells="1">
                  <from>
                    <xdr:col>11</xdr:col>
                    <xdr:colOff>19050</xdr:colOff>
                    <xdr:row>37</xdr:row>
                    <xdr:rowOff>76200</xdr:rowOff>
                  </from>
                  <to>
                    <xdr:col>12</xdr:col>
                    <xdr:colOff>76200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locked="0" defaultSize="0" autoFill="0" autoLine="0" autoPict="0" altText="Abend_x000a_">
                <anchor moveWithCells="1">
                  <from>
                    <xdr:col>12</xdr:col>
                    <xdr:colOff>19050</xdr:colOff>
                    <xdr:row>37</xdr:row>
                    <xdr:rowOff>76200</xdr:rowOff>
                  </from>
                  <to>
                    <xdr:col>12</xdr:col>
                    <xdr:colOff>857250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locked="0" defaultSize="0" autoFill="0" autoLine="0" autoPict="0">
                <anchor moveWithCells="1">
                  <from>
                    <xdr:col>12</xdr:col>
                    <xdr:colOff>19050</xdr:colOff>
                    <xdr:row>35</xdr:row>
                    <xdr:rowOff>152400</xdr:rowOff>
                  </from>
                  <to>
                    <xdr:col>12</xdr:col>
                    <xdr:colOff>828675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locked="0" defaultSize="0" autoFill="0" autoLine="0" autoPict="0">
                <anchor moveWithCells="1">
                  <from>
                    <xdr:col>10</xdr:col>
                    <xdr:colOff>9525</xdr:colOff>
                    <xdr:row>48</xdr:row>
                    <xdr:rowOff>9525</xdr:rowOff>
                  </from>
                  <to>
                    <xdr:col>11</xdr:col>
                    <xdr:colOff>9525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2" name="Check Box 31">
              <controlPr locked="0" defaultSize="0" autoFill="0" autoLine="0" autoPict="0">
                <anchor moveWithCells="1">
                  <from>
                    <xdr:col>10</xdr:col>
                    <xdr:colOff>9525</xdr:colOff>
                    <xdr:row>44</xdr:row>
                    <xdr:rowOff>38100</xdr:rowOff>
                  </from>
                  <to>
                    <xdr:col>11</xdr:col>
                    <xdr:colOff>9525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3" name="Check Box 35">
              <controlPr locked="0" defaultSize="0" autoFill="0" autoLine="0" autoPict="0">
                <anchor moveWithCells="1">
                  <from>
                    <xdr:col>10</xdr:col>
                    <xdr:colOff>9525</xdr:colOff>
                    <xdr:row>46</xdr:row>
                    <xdr:rowOff>9525</xdr:rowOff>
                  </from>
                  <to>
                    <xdr:col>11</xdr:col>
                    <xdr:colOff>9525</xdr:colOff>
                    <xdr:row>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Check Box 39">
              <controlPr locked="0" defaultSize="0" autoFill="0" autoLine="0" autoPict="0">
                <anchor moveWithCells="1">
                  <from>
                    <xdr:col>11</xdr:col>
                    <xdr:colOff>38100</xdr:colOff>
                    <xdr:row>47</xdr:row>
                    <xdr:rowOff>180975</xdr:rowOff>
                  </from>
                  <to>
                    <xdr:col>12</xdr:col>
                    <xdr:colOff>28575</xdr:colOff>
                    <xdr:row>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5" name="Check Box 40">
              <controlPr locked="0" defaultSize="0" autoFill="0" autoLine="0" autoPict="0">
                <anchor moveWithCells="1">
                  <from>
                    <xdr:col>11</xdr:col>
                    <xdr:colOff>19050</xdr:colOff>
                    <xdr:row>41</xdr:row>
                    <xdr:rowOff>161925</xdr:rowOff>
                  </from>
                  <to>
                    <xdr:col>12</xdr:col>
                    <xdr:colOff>9525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6" name="Check Box 41">
              <controlPr locked="0" defaultSize="0" autoFill="0" autoLine="0" autoPict="0">
                <anchor moveWithCells="1">
                  <from>
                    <xdr:col>11</xdr:col>
                    <xdr:colOff>57150</xdr:colOff>
                    <xdr:row>44</xdr:row>
                    <xdr:rowOff>28575</xdr:rowOff>
                  </from>
                  <to>
                    <xdr:col>12</xdr:col>
                    <xdr:colOff>57150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7" name="Check Box 42">
              <controlPr locked="0" defaultSize="0" autoFill="0" autoLine="0" autoPict="0">
                <anchor moveWithCells="1">
                  <from>
                    <xdr:col>11</xdr:col>
                    <xdr:colOff>47625</xdr:colOff>
                    <xdr:row>45</xdr:row>
                    <xdr:rowOff>171450</xdr:rowOff>
                  </from>
                  <to>
                    <xdr:col>12</xdr:col>
                    <xdr:colOff>38100</xdr:colOff>
                    <xdr:row>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8" name="Check Box 43">
              <controlPr locked="0" defaultSize="0" autoFill="0" autoLine="0" autoPict="0">
                <anchor moveWithCells="1">
                  <from>
                    <xdr:col>12</xdr:col>
                    <xdr:colOff>57150</xdr:colOff>
                    <xdr:row>43</xdr:row>
                    <xdr:rowOff>180975</xdr:rowOff>
                  </from>
                  <to>
                    <xdr:col>12</xdr:col>
                    <xdr:colOff>866775</xdr:colOff>
                    <xdr:row>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9" name="Check Box 44">
              <controlPr locked="0" defaultSize="0" autoFill="0" autoLine="0" autoPict="0">
                <anchor moveWithCells="1">
                  <from>
                    <xdr:col>12</xdr:col>
                    <xdr:colOff>38100</xdr:colOff>
                    <xdr:row>45</xdr:row>
                    <xdr:rowOff>161925</xdr:rowOff>
                  </from>
                  <to>
                    <xdr:col>12</xdr:col>
                    <xdr:colOff>847725</xdr:colOff>
                    <xdr:row>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0" name="Check Box 45">
              <controlPr locked="0" defaultSize="0" autoFill="0" autoLine="0" autoPict="0">
                <anchor moveWithCells="1">
                  <from>
                    <xdr:col>12</xdr:col>
                    <xdr:colOff>38100</xdr:colOff>
                    <xdr:row>47</xdr:row>
                    <xdr:rowOff>142875</xdr:rowOff>
                  </from>
                  <to>
                    <xdr:col>12</xdr:col>
                    <xdr:colOff>847725</xdr:colOff>
                    <xdr:row>49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22A338-7644-4F9A-8E8D-76F2301A90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13</vt:i4>
      </vt:variant>
    </vt:vector>
  </HeadingPairs>
  <TitlesOfParts>
    <vt:vector size="15" baseType="lpstr">
      <vt:lpstr>Anleitung</vt:lpstr>
      <vt:lpstr>Eingabe</vt:lpstr>
      <vt:lpstr>DatumTag1</vt:lpstr>
      <vt:lpstr>DatumTag2</vt:lpstr>
      <vt:lpstr>DatumTag3</vt:lpstr>
      <vt:lpstr>DatumTag4</vt:lpstr>
      <vt:lpstr>DatumTag5</vt:lpstr>
      <vt:lpstr>DatumTag6</vt:lpstr>
      <vt:lpstr>DatumTag7</vt:lpstr>
      <vt:lpstr>Anleitung!Druckbereich</vt:lpstr>
      <vt:lpstr>Enduhrzeit</vt:lpstr>
      <vt:lpstr>Reisebeginn</vt:lpstr>
      <vt:lpstr>Reiseende</vt:lpstr>
      <vt:lpstr>Reiseort</vt:lpstr>
      <vt:lpstr>Startuhrzeit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Ditz</dc:creator>
  <cp:lastModifiedBy>Vollmar, Sandra</cp:lastModifiedBy>
  <cp:lastPrinted>2026-07-01T10:12:08Z</cp:lastPrinted>
  <dcterms:created xsi:type="dcterms:W3CDTF">2017-06-14T08:42:22Z</dcterms:created>
  <dcterms:modified xsi:type="dcterms:W3CDTF">2026-09-08T08:33:59Z</dcterms:modified>
</cp:coreProperties>
</file>